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xampp\htdocs\xampp\ECCE2180VI\anexos\"/>
    </mc:Choice>
  </mc:AlternateContent>
  <xr:revisionPtr revIDLastSave="0" documentId="8_{7B2B7E71-1201-41A7-A841-D6AD7D1AF094}" xr6:coauthVersionLast="47" xr6:coauthVersionMax="47" xr10:uidLastSave="{00000000-0000-0000-0000-000000000000}"/>
  <bookViews>
    <workbookView xWindow="-110" yWindow="-110" windowWidth="19420" windowHeight="10420" tabRatio="679" activeTab="3" xr2:uid="{00000000-000D-0000-FFFF-FFFF00000000}"/>
  </bookViews>
  <sheets>
    <sheet name="Fortalezas Equipo" sheetId="2" r:id="rId1"/>
    <sheet name="%" sheetId="5" r:id="rId2"/>
    <sheet name="Virtudes" sheetId="4" r:id="rId3"/>
    <sheet name="Mapa Equipo" sheetId="3" r:id="rId4"/>
  </sheets>
  <definedNames>
    <definedName name="resumenH1">'Fortalezas Equipo'!$BF$7:$BH$30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3" i="2" l="1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BH14" i="2" s="1"/>
  <c r="C8" i="3" s="1"/>
  <c r="AS13" i="2"/>
  <c r="BH13" i="2" s="1"/>
  <c r="C10" i="3" s="1"/>
  <c r="AS12" i="2"/>
  <c r="BH12" i="2" s="1"/>
  <c r="C16" i="3" s="1"/>
  <c r="AS11" i="2"/>
  <c r="BH11" i="2" s="1"/>
  <c r="C15" i="3" s="1"/>
  <c r="AS10" i="2"/>
  <c r="BH10" i="2" s="1"/>
  <c r="C17" i="3" s="1"/>
  <c r="AS9" i="2"/>
  <c r="BH9" i="2" s="1"/>
  <c r="C14" i="3" s="1"/>
  <c r="AS8" i="2"/>
  <c r="BH8" i="2" s="1"/>
  <c r="S18" i="3" s="1"/>
  <c r="AS7" i="2"/>
  <c r="BH7" i="2" s="1"/>
  <c r="S21" i="3" s="1"/>
  <c r="C18" i="3" l="1"/>
  <c r="F20" i="3" s="1"/>
  <c r="C30" i="5"/>
  <c r="D30" i="5" s="1"/>
  <c r="E30" i="5" s="1"/>
  <c r="C29" i="5"/>
  <c r="D29" i="5" s="1"/>
  <c r="E29" i="5" s="1"/>
  <c r="C28" i="5"/>
  <c r="D28" i="5" s="1"/>
  <c r="E28" i="5" s="1"/>
  <c r="C27" i="5"/>
  <c r="D27" i="5" s="1"/>
  <c r="E27" i="5" s="1"/>
  <c r="C26" i="5"/>
  <c r="D26" i="5" s="1"/>
  <c r="E26" i="5" s="1"/>
  <c r="C25" i="5"/>
  <c r="D25" i="5" s="1"/>
  <c r="E25" i="5" s="1"/>
  <c r="C24" i="5"/>
  <c r="D24" i="5" s="1"/>
  <c r="E24" i="5" s="1"/>
  <c r="C23" i="5"/>
  <c r="D23" i="5" s="1"/>
  <c r="E23" i="5" s="1"/>
  <c r="C22" i="5"/>
  <c r="D22" i="5" s="1"/>
  <c r="E22" i="5" s="1"/>
  <c r="C21" i="5"/>
  <c r="D21" i="5" s="1"/>
  <c r="E21" i="5" s="1"/>
  <c r="C20" i="5"/>
  <c r="D20" i="5" s="1"/>
  <c r="E20" i="5" s="1"/>
  <c r="C19" i="5"/>
  <c r="D19" i="5" s="1"/>
  <c r="E19" i="5" s="1"/>
  <c r="C18" i="5"/>
  <c r="D18" i="5" s="1"/>
  <c r="E18" i="5" s="1"/>
  <c r="C17" i="5"/>
  <c r="D17" i="5" s="1"/>
  <c r="E17" i="5" s="1"/>
  <c r="C16" i="5"/>
  <c r="D16" i="5" s="1"/>
  <c r="E16" i="5" s="1"/>
  <c r="C15" i="5"/>
  <c r="D15" i="5" s="1"/>
  <c r="E15" i="5" s="1"/>
  <c r="C14" i="5"/>
  <c r="D14" i="5" s="1"/>
  <c r="E14" i="5" s="1"/>
  <c r="C13" i="5"/>
  <c r="D13" i="5" s="1"/>
  <c r="E13" i="5" s="1"/>
  <c r="C12" i="5"/>
  <c r="D12" i="5" s="1"/>
  <c r="E12" i="5" s="1"/>
  <c r="C11" i="5"/>
  <c r="C10" i="5"/>
  <c r="D10" i="5" s="1"/>
  <c r="E10" i="5" s="1"/>
  <c r="C9" i="5"/>
  <c r="D9" i="5" s="1"/>
  <c r="E9" i="5" s="1"/>
  <c r="C8" i="5"/>
  <c r="D8" i="5" s="1"/>
  <c r="E8" i="5" s="1"/>
  <c r="C7" i="5"/>
  <c r="D7" i="5" s="1"/>
  <c r="E7" i="5" s="1"/>
  <c r="BG8" i="2"/>
  <c r="R18" i="3" s="1"/>
  <c r="BG9" i="2"/>
  <c r="B14" i="3" s="1"/>
  <c r="BG10" i="2"/>
  <c r="B17" i="3" s="1"/>
  <c r="BG11" i="2"/>
  <c r="B15" i="3" s="1"/>
  <c r="BG12" i="2"/>
  <c r="B16" i="3" s="1"/>
  <c r="BG13" i="2"/>
  <c r="B10" i="3" s="1"/>
  <c r="BG14" i="2"/>
  <c r="B8" i="3" s="1"/>
  <c r="BG15" i="2"/>
  <c r="R20" i="3" s="1"/>
  <c r="BG16" i="2"/>
  <c r="R10" i="3" s="1"/>
  <c r="BG17" i="2"/>
  <c r="R9" i="3" s="1"/>
  <c r="BG18" i="2"/>
  <c r="R16" i="3" s="1"/>
  <c r="BG19" i="2"/>
  <c r="R7" i="3" s="1"/>
  <c r="BG20" i="2"/>
  <c r="R12" i="3" s="1"/>
  <c r="BG21" i="2"/>
  <c r="R6" i="3" s="1"/>
  <c r="BG22" i="2"/>
  <c r="R8" i="3" s="1"/>
  <c r="BG23" i="2"/>
  <c r="B9" i="3" s="1"/>
  <c r="BG24" i="2"/>
  <c r="B7" i="3" s="1"/>
  <c r="BG25" i="2"/>
  <c r="B11" i="3" s="1"/>
  <c r="BG26" i="2"/>
  <c r="R17" i="3" s="1"/>
  <c r="BG27" i="2"/>
  <c r="R11" i="3" s="1"/>
  <c r="BG28" i="2"/>
  <c r="R19" i="3" s="1"/>
  <c r="BG29" i="2"/>
  <c r="R14" i="3" s="1"/>
  <c r="BG30" i="2"/>
  <c r="R13" i="3" s="1"/>
  <c r="BG7" i="2"/>
  <c r="R21" i="3" s="1"/>
  <c r="C31" i="5" l="1"/>
  <c r="D11" i="5"/>
  <c r="E11" i="5" s="1"/>
  <c r="F11" i="5" s="1"/>
  <c r="C8" i="4"/>
  <c r="C12" i="4"/>
  <c r="C20" i="4"/>
  <c r="C24" i="4"/>
  <c r="C13" i="4"/>
  <c r="C17" i="4"/>
  <c r="C21" i="4"/>
  <c r="C25" i="4"/>
  <c r="C16" i="4"/>
  <c r="C6" i="4"/>
  <c r="C10" i="4"/>
  <c r="C26" i="4"/>
  <c r="C7" i="4"/>
  <c r="C15" i="4"/>
  <c r="C27" i="4"/>
  <c r="C23" i="4"/>
  <c r="C19" i="4"/>
  <c r="C18" i="4"/>
  <c r="C14" i="4"/>
  <c r="C11" i="4"/>
  <c r="C4" i="4"/>
  <c r="C5" i="4"/>
  <c r="C22" i="4"/>
  <c r="C9" i="4"/>
  <c r="AS31" i="2"/>
  <c r="D16" i="4" l="1"/>
  <c r="F7" i="5"/>
  <c r="D13" i="4"/>
  <c r="F14" i="5"/>
  <c r="F29" i="5"/>
  <c r="F10" i="5"/>
  <c r="F25" i="5"/>
  <c r="F30" i="5"/>
  <c r="F20" i="5"/>
  <c r="F13" i="5"/>
  <c r="F26" i="5"/>
  <c r="F23" i="5"/>
  <c r="F16" i="5"/>
  <c r="F12" i="5"/>
  <c r="F18" i="5"/>
  <c r="F8" i="5"/>
  <c r="F17" i="5"/>
  <c r="F9" i="5"/>
  <c r="F27" i="5"/>
  <c r="F22" i="5"/>
  <c r="F24" i="5"/>
  <c r="F19" i="5"/>
  <c r="F21" i="5"/>
  <c r="F28" i="5"/>
  <c r="F15" i="5"/>
  <c r="D4" i="4"/>
  <c r="D23" i="4"/>
  <c r="D19" i="4"/>
  <c r="C28" i="4"/>
  <c r="D9" i="4"/>
  <c r="BH15" i="2"/>
  <c r="S20" i="3" s="1"/>
  <c r="BH16" i="2"/>
  <c r="S10" i="3" s="1"/>
  <c r="BH17" i="2"/>
  <c r="S9" i="3" s="1"/>
  <c r="BH18" i="2"/>
  <c r="S16" i="3" s="1"/>
  <c r="BH19" i="2"/>
  <c r="S7" i="3" s="1"/>
  <c r="BH20" i="2"/>
  <c r="S12" i="3" s="1"/>
  <c r="BH21" i="2"/>
  <c r="S6" i="3" s="1"/>
  <c r="BH22" i="2"/>
  <c r="S8" i="3" s="1"/>
  <c r="BH23" i="2"/>
  <c r="C9" i="3" s="1"/>
  <c r="BH24" i="2"/>
  <c r="C7" i="3" s="1"/>
  <c r="BH25" i="2"/>
  <c r="C11" i="3" s="1"/>
  <c r="BH26" i="2"/>
  <c r="S17" i="3" s="1"/>
  <c r="BH27" i="2"/>
  <c r="S11" i="3" s="1"/>
  <c r="BH29" i="2"/>
  <c r="S14" i="3" s="1"/>
  <c r="BH30" i="2"/>
  <c r="S13" i="3" s="1"/>
  <c r="C12" i="3" l="1"/>
  <c r="F7" i="3" s="1"/>
  <c r="S15" i="3"/>
  <c r="N7" i="3" s="1"/>
  <c r="I27" i="5"/>
  <c r="I11" i="5"/>
  <c r="I17" i="5"/>
  <c r="J10" i="5"/>
  <c r="J9" i="5"/>
  <c r="J8" i="5"/>
  <c r="I24" i="5"/>
  <c r="I16" i="5"/>
  <c r="I8" i="5"/>
  <c r="I23" i="5"/>
  <c r="I15" i="5"/>
  <c r="I7" i="5"/>
  <c r="I22" i="5"/>
  <c r="I14" i="5"/>
  <c r="I21" i="5"/>
  <c r="I13" i="5"/>
  <c r="I28" i="5"/>
  <c r="I20" i="5"/>
  <c r="I12" i="5"/>
  <c r="I19" i="5"/>
  <c r="I26" i="5"/>
  <c r="I18" i="5"/>
  <c r="I10" i="5"/>
  <c r="I25" i="5"/>
  <c r="I9" i="5"/>
  <c r="J7" i="5"/>
  <c r="I30" i="5"/>
  <c r="I29" i="5"/>
  <c r="J12" i="5"/>
  <c r="J16" i="5"/>
  <c r="J20" i="5"/>
  <c r="J24" i="5"/>
  <c r="J28" i="5"/>
  <c r="J13" i="5"/>
  <c r="J17" i="5"/>
  <c r="J21" i="5"/>
  <c r="J25" i="5"/>
  <c r="J29" i="5"/>
  <c r="J14" i="5"/>
  <c r="J18" i="5"/>
  <c r="J22" i="5"/>
  <c r="J26" i="5"/>
  <c r="J30" i="5"/>
  <c r="J11" i="5"/>
  <c r="J15" i="5"/>
  <c r="J19" i="5"/>
  <c r="J23" i="5"/>
  <c r="J27" i="5"/>
  <c r="D28" i="4"/>
  <c r="E4" i="4" s="1"/>
  <c r="BH28" i="2"/>
  <c r="BH31" i="2" l="1"/>
  <c r="S19" i="3"/>
  <c r="S22" i="3" s="1"/>
  <c r="N20" i="3" s="1"/>
  <c r="E13" i="4"/>
  <c r="E16" i="4"/>
  <c r="E23" i="4"/>
  <c r="E9" i="4"/>
  <c r="E19" i="4"/>
  <c r="D29" i="4"/>
  <c r="E28" i="4" l="1"/>
  <c r="J2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PILAR REYES</author>
  </authors>
  <commentList>
    <comment ref="E6" authorId="0" shapeId="0" xr:uid="{544DD58A-D90D-4114-AFB7-2E331C056A95}">
      <text>
        <r>
          <rPr>
            <b/>
            <sz val="9"/>
            <color indexed="81"/>
            <rFont val="Tahoma"/>
            <family val="2"/>
          </rPr>
          <t>PILAR REYES:</t>
        </r>
        <r>
          <rPr>
            <sz val="9"/>
            <color indexed="81"/>
            <rFont val="Tahoma"/>
            <family val="2"/>
          </rPr>
          <t xml:space="preserve">
fórmula para que distinga los % que son iguales.  
https://es.justexw.com/como-ordenar-los-datos-en-excel-mediante-formulas.html
</t>
        </r>
      </text>
    </comment>
    <comment ref="F6" authorId="0" shapeId="0" xr:uid="{A4A8F479-C17B-4593-9BFA-783C55331089}">
      <text>
        <r>
          <rPr>
            <b/>
            <sz val="9"/>
            <color indexed="81"/>
            <rFont val="Tahoma"/>
            <family val="2"/>
          </rPr>
          <t>PILAR REYES:</t>
        </r>
        <r>
          <rPr>
            <sz val="9"/>
            <color indexed="81"/>
            <rFont val="Tahoma"/>
            <family val="2"/>
          </rPr>
          <t xml:space="preserve">
fórmula para que jerarquice del 1 en adelante</t>
        </r>
      </text>
    </comment>
    <comment ref="H6" authorId="0" shapeId="0" xr:uid="{AE77FCD1-DCB3-499C-8C29-7E19393CCB14}">
      <text>
        <r>
          <rPr>
            <b/>
            <sz val="9"/>
            <color indexed="81"/>
            <rFont val="Tahoma"/>
            <family val="2"/>
          </rPr>
          <t>PILAR REYES:</t>
        </r>
        <r>
          <rPr>
            <sz val="9"/>
            <color indexed="81"/>
            <rFont val="Tahoma"/>
            <family val="2"/>
          </rPr>
          <t xml:space="preserve">
números ordenados de menos a mayor
</t>
        </r>
      </text>
    </comment>
    <comment ref="I6" authorId="0" shapeId="0" xr:uid="{595D4AF7-6D6B-4AC6-907D-346D4F73445F}">
      <text>
        <r>
          <rPr>
            <b/>
            <sz val="9"/>
            <color indexed="81"/>
            <rFont val="Tahoma"/>
            <family val="2"/>
          </rPr>
          <t>PILAR REYES:</t>
        </r>
        <r>
          <rPr>
            <sz val="9"/>
            <color indexed="81"/>
            <rFont val="Tahoma"/>
            <family val="2"/>
          </rPr>
          <t xml:space="preserve">
fórmula que jala la fortaleza de mayor a menor en base a la numeración. </t>
        </r>
      </text>
    </comment>
    <comment ref="J6" authorId="0" shapeId="0" xr:uid="{8DDE8277-4DCA-479B-BA99-F620702C5673}">
      <text>
        <r>
          <rPr>
            <b/>
            <sz val="9"/>
            <color indexed="81"/>
            <rFont val="Tahoma"/>
            <family val="2"/>
          </rPr>
          <t>PILAR REYES:</t>
        </r>
        <r>
          <rPr>
            <sz val="9"/>
            <color indexed="81"/>
            <rFont val="Tahoma"/>
            <family val="2"/>
          </rPr>
          <t xml:space="preserve">
fórmula que jala el % mayor al menor.</t>
        </r>
      </text>
    </comment>
  </commentList>
</comments>
</file>

<file path=xl/sharedStrings.xml><?xml version="1.0" encoding="utf-8"?>
<sst xmlns="http://schemas.openxmlformats.org/spreadsheetml/2006/main" count="207" uniqueCount="88">
  <si>
    <t>●</t>
  </si>
  <si>
    <t>Virtud</t>
  </si>
  <si>
    <t>Fortaleza​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</si>
  <si>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</si>
  <si>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</si>
  <si>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</si>
  <si>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</si>
  <si>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</si>
  <si>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</si>
  <si>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</si>
  <si>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</si>
  <si>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</si>
  <si>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</si>
  <si>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</si>
  <si>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</si>
  <si>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</si>
  <si>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</si>
  <si>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</si>
  <si>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</si>
  <si>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</si>
  <si>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</si>
  <si>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</si>
  <si>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</si>
  <si>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Persona 21</t>
  </si>
  <si>
    <t>Persona 22</t>
  </si>
  <si>
    <t>Persona 23</t>
  </si>
  <si>
    <t>Persona 24</t>
  </si>
  <si>
    <t>Persona 25</t>
  </si>
  <si>
    <t>Persona 26</t>
  </si>
  <si>
    <t>Persona 27</t>
  </si>
  <si>
    <t>Persona 28</t>
  </si>
  <si>
    <t>Persona 29</t>
  </si>
  <si>
    <t>Persona 30</t>
  </si>
  <si>
    <t>Persona 31</t>
  </si>
  <si>
    <t>Persona 32</t>
  </si>
  <si>
    <t>Persona 33</t>
  </si>
  <si>
    <t>Persona 34</t>
  </si>
  <si>
    <t>Persona 35</t>
  </si>
  <si>
    <t>Persona 36</t>
  </si>
  <si>
    <t>Persona 37</t>
  </si>
  <si>
    <t>Persona 38</t>
  </si>
  <si>
    <t>Persona 39</t>
  </si>
  <si>
    <t>Persona 40</t>
  </si>
  <si>
    <t>suma</t>
  </si>
  <si>
    <t>Sabiduría</t>
  </si>
  <si>
    <t>Creatividad​</t>
  </si>
  <si>
    <t>Curiosidad​</t>
  </si>
  <si>
    <t>Juicio</t>
  </si>
  <si>
    <t>Amor por el aprendizaje</t>
  </si>
  <si>
    <t>Perspectiva​</t>
  </si>
  <si>
    <t>Valor</t>
  </si>
  <si>
    <t>Valentía</t>
  </si>
  <si>
    <t>Perseverancia​</t>
  </si>
  <si>
    <t>Honestidad​</t>
  </si>
  <si>
    <t>Entusiasmo / Ánimo</t>
  </si>
  <si>
    <t>Humanidad</t>
  </si>
  <si>
    <t>Amor​</t>
  </si>
  <si>
    <t>Bondad / Amabilidad</t>
  </si>
  <si>
    <t>Inteligencia social​</t>
  </si>
  <si>
    <t>Justicia</t>
  </si>
  <si>
    <t>Trabajo en equipo​</t>
  </si>
  <si>
    <t>Equidad / Justicia</t>
  </si>
  <si>
    <t>Liderazgo​</t>
  </si>
  <si>
    <t>Templanza</t>
  </si>
  <si>
    <t>Perdón​</t>
  </si>
  <si>
    <t>Humildad​</t>
  </si>
  <si>
    <t>Prudencia​</t>
  </si>
  <si>
    <t>Autorregulación</t>
  </si>
  <si>
    <t>Trascendencia</t>
  </si>
  <si>
    <t>Aprecio de la belleza</t>
  </si>
  <si>
    <t>Gratitud​</t>
  </si>
  <si>
    <t>Esperanza​</t>
  </si>
  <si>
    <t>Humor​</t>
  </si>
  <si>
    <t>Espiritualidad​</t>
  </si>
  <si>
    <t>TOTAL</t>
  </si>
  <si>
    <t># miembros del equipo</t>
  </si>
  <si>
    <t>Ordenado de mayor a menor</t>
  </si>
  <si>
    <t>% miembros equipo</t>
  </si>
  <si>
    <t>% modif</t>
  </si>
  <si>
    <t>numeración decreciente</t>
  </si>
  <si>
    <t>Ordenado</t>
  </si>
  <si>
    <t>Fortaleza</t>
  </si>
  <si>
    <t>%</t>
  </si>
  <si>
    <t>c</t>
  </si>
  <si>
    <t>d</t>
  </si>
  <si>
    <t>e</t>
  </si>
  <si>
    <t>Suma</t>
  </si>
  <si>
    <t>Suma virtud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</si>
</sst>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0" x14ac:knownFonts="1">
    <font>
      <sz val="10"/>
      <color theme="1"/>
      <name val="Trebuchet MS"/>
      <family val="2"/>
    </font>
    <font>
      <u/>
      <sz val="10"/>
      <color theme="10"/>
      <name val="Trebuchet MS"/>
      <family val="2"/>
    </font>
    <font>
      <u/>
      <sz val="10"/>
      <color theme="11"/>
      <name val="Trebuchet MS"/>
      <family val="2"/>
    </font>
    <font>
      <b/>
      <sz val="12"/>
      <color rgb="FFFFFFFF"/>
      <name val="Century Gothic"/>
      <family val="2"/>
    </font>
    <font>
      <b/>
      <sz val="12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6"/>
      <color theme="1"/>
      <name val="Trebuchet MS"/>
      <family val="2"/>
    </font>
    <font>
      <sz val="10"/>
      <color theme="1"/>
      <name val="Trebuchet MS"/>
      <family val="2"/>
    </font>
    <font>
      <sz val="18"/>
      <color theme="1"/>
      <name val="Trebuchet MS"/>
      <family val="2"/>
    </font>
    <font>
      <sz val="26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4" tint="-0.249977111117893"/>
      <name val="Century Gothic"/>
      <family val="2"/>
    </font>
    <font>
      <sz val="8"/>
      <name val="Trebuchet MS"/>
      <family val="2"/>
    </font>
    <font>
      <b/>
      <sz val="11"/>
      <color theme="4" tint="-0.249977111117893"/>
      <name val="Century Gothic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24"/>
      <color theme="2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7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8" fillId="0" borderId="0" xfId="0" applyFont="1"/>
    <xf numFmtId="0" fontId="0" fillId="2" borderId="0" xfId="0" applyFill="1" applyAlignment="1">
      <alignment horizontal="center"/>
    </xf>
    <xf numFmtId="164" fontId="6" fillId="0" borderId="0" xfId="0" applyNumberFormat="1" applyFont="1"/>
    <xf numFmtId="164" fontId="0" fillId="0" borderId="0" xfId="0" applyNumberFormat="1"/>
    <xf numFmtId="0" fontId="6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 readingOrder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 wrapText="1" readingOrder="1"/>
    </xf>
    <xf numFmtId="9" fontId="0" fillId="0" borderId="0" xfId="21" applyFont="1" applyAlignment="1">
      <alignment horizontal="center"/>
    </xf>
    <xf numFmtId="9" fontId="6" fillId="0" borderId="0" xfId="21" applyFont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9" fontId="6" fillId="0" borderId="0" xfId="21" applyFont="1" applyFill="1" applyAlignment="1" applyProtection="1">
      <alignment horizontal="center"/>
    </xf>
    <xf numFmtId="10" fontId="6" fillId="0" borderId="1" xfId="21" applyNumberFormat="1" applyFont="1" applyBorder="1" applyAlignment="1" applyProtection="1">
      <alignment horizontal="center" vertical="center"/>
    </xf>
    <xf numFmtId="10" fontId="6" fillId="0" borderId="0" xfId="2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21" applyNumberFormat="1" applyFont="1" applyAlignment="1">
      <alignment horizontal="center" vertical="center"/>
    </xf>
    <xf numFmtId="10" fontId="0" fillId="0" borderId="0" xfId="21" applyNumberFormat="1" applyFont="1" applyAlignment="1">
      <alignment horizontal="left" vertical="center"/>
    </xf>
    <xf numFmtId="0" fontId="14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3" fillId="6" borderId="13" xfId="0" applyFont="1" applyFill="1" applyBorder="1" applyAlignment="1">
      <alignment horizontal="left" vertical="center" wrapText="1" readingOrder="1"/>
    </xf>
    <xf numFmtId="0" fontId="3" fillId="6" borderId="14" xfId="0" applyFont="1" applyFill="1" applyBorder="1" applyAlignment="1">
      <alignment horizontal="left" vertical="center" wrapText="1" readingOrder="1"/>
    </xf>
    <xf numFmtId="0" fontId="3" fillId="6" borderId="15" xfId="0" applyFont="1" applyFill="1" applyBorder="1" applyAlignment="1">
      <alignment horizontal="left" vertical="center" wrapText="1" readingOrder="1"/>
    </xf>
    <xf numFmtId="0" fontId="3" fillId="6" borderId="16" xfId="0" applyFont="1" applyFill="1" applyBorder="1" applyAlignment="1">
      <alignment horizontal="left" vertical="center" wrapText="1" readingOrder="1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3" fillId="7" borderId="12" xfId="0" applyFont="1" applyFill="1" applyBorder="1" applyAlignment="1">
      <alignment horizontal="center" vertical="center" wrapText="1" readingOrder="1"/>
    </xf>
    <xf numFmtId="0" fontId="3" fillId="7" borderId="13" xfId="0" applyFont="1" applyFill="1" applyBorder="1" applyAlignment="1">
      <alignment horizontal="left" vertical="center" wrapText="1" readingOrder="1"/>
    </xf>
    <xf numFmtId="0" fontId="3" fillId="7" borderId="14" xfId="0" applyFont="1" applyFill="1" applyBorder="1" applyAlignment="1">
      <alignment horizontal="left" vertical="center" wrapText="1" readingOrder="1"/>
    </xf>
    <xf numFmtId="0" fontId="3" fillId="7" borderId="15" xfId="0" applyFont="1" applyFill="1" applyBorder="1" applyAlignment="1">
      <alignment horizontal="left" vertical="center" wrapText="1" readingOrder="1"/>
    </xf>
    <xf numFmtId="0" fontId="3" fillId="7" borderId="16" xfId="0" applyFont="1" applyFill="1" applyBorder="1" applyAlignment="1">
      <alignment horizontal="left" vertical="center" wrapText="1" readingOrder="1"/>
    </xf>
    <xf numFmtId="0" fontId="3" fillId="7" borderId="2" xfId="0" applyFont="1" applyFill="1" applyBorder="1" applyAlignment="1">
      <alignment horizontal="center" vertical="center" wrapText="1" readingOrder="1"/>
    </xf>
    <xf numFmtId="0" fontId="3" fillId="7" borderId="0" xfId="0" applyFont="1" applyFill="1" applyAlignment="1">
      <alignment horizontal="center" vertical="center" wrapText="1" readingOrder="1"/>
    </xf>
    <xf numFmtId="0" fontId="19" fillId="7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11" fillId="0" borderId="2" xfId="21" applyFont="1" applyBorder="1" applyAlignment="1">
      <alignment horizontal="center" vertical="center"/>
    </xf>
    <xf numFmtId="9" fontId="11" fillId="0" borderId="3" xfId="21" applyFont="1" applyBorder="1" applyAlignment="1">
      <alignment horizontal="center" vertical="center"/>
    </xf>
    <xf numFmtId="9" fontId="11" fillId="0" borderId="4" xfId="21" applyFont="1" applyBorder="1" applyAlignment="1">
      <alignment horizontal="center" vertical="center"/>
    </xf>
  </cellXfs>
  <cellStyles count="22">
    <cellStyle name="Hipervínculo" xfId="17" builtinId="8" hidden="1"/>
    <cellStyle name="Hipervínculo" xfId="19" builtinId="8" hidden="1"/>
    <cellStyle name="Hipervínculo" xfId="15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7" builtinId="8" hidden="1"/>
    <cellStyle name="Hipervínculo" xfId="5" builtinId="8" hidden="1"/>
    <cellStyle name="Hipervínculo" xfId="1" builtinId="8" hidden="1"/>
    <cellStyle name="Hipervínculo" xfId="3" builtinId="8" hidden="1"/>
    <cellStyle name="Hipervínculo visitado" xfId="2" builtinId="9" hidden="1"/>
    <cellStyle name="Hipervínculo visitado" xfId="6" builtinId="9" hidden="1"/>
    <cellStyle name="Hipervínculo visitado" xfId="18" builtinId="9" hidden="1"/>
    <cellStyle name="Hipervínculo visitado" xfId="12" builtinId="9" hidden="1"/>
    <cellStyle name="Hipervínculo visitado" xfId="10" builtinId="9" hidden="1"/>
    <cellStyle name="Hipervínculo visitado" xfId="16" builtinId="9" hidden="1"/>
    <cellStyle name="Hipervínculo visitado" xfId="8" builtinId="9" hidden="1"/>
    <cellStyle name="Hipervínculo visitado" xfId="4" builtinId="9" hidden="1"/>
    <cellStyle name="Hipervínculo visitado" xfId="14" builtinId="9" hidden="1"/>
    <cellStyle name="Hipervínculo visitado" xfId="20" builtinId="9" hidden="1"/>
    <cellStyle name="Normal" xfId="0" builtinId="0"/>
    <cellStyle name="Porcentaje" xfId="21" builtinId="5"/>
  </cellStyles>
  <dxfs count="0"/>
  <tableStyles count="0" defaultTableStyle="TableStyleMedium2" defaultPivotStyle="PivotStyleLight16"/>
  <colors>
    <mruColors>
      <color rgb="FFFFFF99"/>
      <color rgb="FFFFFF66"/>
      <color rgb="FFDBECD0"/>
      <color rgb="FFFF6699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Fortalezas del equipo %</a:t>
            </a:r>
            <a:r>
              <a:rPr lang="en-US" sz="3200" baseline="0"/>
              <a:t> decreciente</a:t>
            </a:r>
            <a:endParaRPr lang="en-US" sz="3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'%'!$J$6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'%'!$I$7:$I$30</c:f>
              <c:strCache>
                <c:ptCount val="24"/>
                <c:pt idx="0">
                  <c:v>Aprecio de la belleza</c:v>
                </c:pt>
                <c:pt idx="1">
                  <c:v>Humildad​</c:v>
                </c:pt>
                <c:pt idx="2">
                  <c:v>Perspectiva​</c:v>
                </c:pt>
                <c:pt idx="3">
                  <c:v>Amor por el aprendizaje</c:v>
                </c:pt>
                <c:pt idx="4">
                  <c:v>Juicio</c:v>
                </c:pt>
                <c:pt idx="5">
                  <c:v>Espiritualidad​</c:v>
                </c:pt>
                <c:pt idx="6">
                  <c:v>Humor​</c:v>
                </c:pt>
                <c:pt idx="7">
                  <c:v>Esperanza​</c:v>
                </c:pt>
                <c:pt idx="8">
                  <c:v>Gratitud​</c:v>
                </c:pt>
                <c:pt idx="9">
                  <c:v>Autorregulación</c:v>
                </c:pt>
                <c:pt idx="10">
                  <c:v>Prudencia​</c:v>
                </c:pt>
                <c:pt idx="11">
                  <c:v>Perdón​</c:v>
                </c:pt>
                <c:pt idx="12">
                  <c:v>Liderazgo​</c:v>
                </c:pt>
                <c:pt idx="13">
                  <c:v>Equidad / Justicia</c:v>
                </c:pt>
                <c:pt idx="14">
                  <c:v>Trabajo en equipo​</c:v>
                </c:pt>
                <c:pt idx="15">
                  <c:v>Inteligencia social​</c:v>
                </c:pt>
                <c:pt idx="16">
                  <c:v>Bondad / Amabilidad</c:v>
                </c:pt>
                <c:pt idx="17">
                  <c:v>Amor​</c:v>
                </c:pt>
                <c:pt idx="18">
                  <c:v>Entusiasmo / Ánimo</c:v>
                </c:pt>
                <c:pt idx="19">
                  <c:v>Honestidad​</c:v>
                </c:pt>
                <c:pt idx="20">
                  <c:v>Perseverancia​</c:v>
                </c:pt>
                <c:pt idx="21">
                  <c:v>Valentía</c:v>
                </c:pt>
                <c:pt idx="22">
                  <c:v>Curiosidad​</c:v>
                </c:pt>
                <c:pt idx="23">
                  <c:v>Creatividad​</c:v>
                </c:pt>
              </c:strCache>
            </c:strRef>
          </c:cat>
          <c:val>
            <c:numRef>
              <c:f>'%'!$J$7:$J$30</c:f>
              <c:numCache>
                <c:formatCode>0.00%</c:formatCode>
                <c:ptCount val="24"/>
                <c:pt idx="0">
                  <c:v>1.0000260000000001</c:v>
                </c:pt>
                <c:pt idx="1">
                  <c:v>1.0000230000000001</c:v>
                </c:pt>
                <c:pt idx="2">
                  <c:v>1.000011</c:v>
                </c:pt>
                <c:pt idx="3">
                  <c:v>1.0000100000000001</c:v>
                </c:pt>
                <c:pt idx="4">
                  <c:v>1.0000089999999999</c:v>
                </c:pt>
                <c:pt idx="5">
                  <c:v>2.9999999999999997E-5</c:v>
                </c:pt>
                <c:pt idx="6">
                  <c:v>2.9E-5</c:v>
                </c:pt>
                <c:pt idx="7">
                  <c:v>2.8E-5</c:v>
                </c:pt>
                <c:pt idx="8">
                  <c:v>2.6999999999999999E-5</c:v>
                </c:pt>
                <c:pt idx="9">
                  <c:v>2.4999999999999998E-5</c:v>
                </c:pt>
                <c:pt idx="10">
                  <c:v>2.4000000000000001E-5</c:v>
                </c:pt>
                <c:pt idx="11">
                  <c:v>2.1999999999999999E-5</c:v>
                </c:pt>
                <c:pt idx="12">
                  <c:v>2.0999999999999999E-5</c:v>
                </c:pt>
                <c:pt idx="13">
                  <c:v>1.9999999999999998E-5</c:v>
                </c:pt>
                <c:pt idx="14">
                  <c:v>1.8999999999999998E-5</c:v>
                </c:pt>
                <c:pt idx="15">
                  <c:v>1.8E-5</c:v>
                </c:pt>
                <c:pt idx="16">
                  <c:v>1.7E-5</c:v>
                </c:pt>
                <c:pt idx="17">
                  <c:v>1.5999999999999999E-5</c:v>
                </c:pt>
                <c:pt idx="18">
                  <c:v>1.4999999999999999E-5</c:v>
                </c:pt>
                <c:pt idx="19">
                  <c:v>1.4E-5</c:v>
                </c:pt>
                <c:pt idx="20">
                  <c:v>1.2999999999999999E-5</c:v>
                </c:pt>
                <c:pt idx="21">
                  <c:v>1.2E-5</c:v>
                </c:pt>
                <c:pt idx="22">
                  <c:v>7.9999999999999996E-6</c:v>
                </c:pt>
                <c:pt idx="23">
                  <c:v>6.9999999999999999E-6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4-46DD-A5E6-2C3CC0A5A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93514272"/>
        <c:axId val="1248779888"/>
      </c:barChart>
      <c:catAx>
        <c:axId val="11935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8779888"/>
        <c:crosses val="autoZero"/>
        <c:auto val="1"/>
        <c:lblAlgn val="ctr"/>
        <c:lblOffset val="100"/>
        <c:noMultiLvlLbl val="0"/>
      </c:catAx>
      <c:valAx>
        <c:axId val="1248779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35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FORTALEZAS PRINCIPALES POR virtud EN EL EQUIPO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Virtudes!$D$3</c:f>
              <c:strCache>
                <c:ptCount val="1"/>
                <c:pt idx="0">
                  <c:v>Suma virtud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ED2-4B6D-88AE-74033F44F2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D2-4B6D-88AE-74033F44F2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ED2-4B6D-88AE-74033F44F2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D2-4B6D-88AE-74033F44F2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ED2-4B6D-88AE-74033F44F2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ED2-4B6D-88AE-74033F44F2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ED2-4B6D-88AE-74033F44F2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ED2-4B6D-88AE-74033F44F2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ED2-4B6D-88AE-74033F44F2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ED2-4B6D-88AE-74033F44F26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AED2-4B6D-88AE-74033F44F26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ED2-4B6D-88AE-74033F44F26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AED2-4B6D-88AE-74033F44F26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ED2-4B6D-88AE-74033F44F26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AED2-4B6D-88AE-74033F44F26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ED2-4B6D-88AE-74033F44F26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AED2-4B6D-88AE-74033F44F26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ED2-4B6D-88AE-74033F44F26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AED2-4B6D-88AE-74033F44F26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ED2-4B6D-88AE-74033F44F26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ED2-4B6D-88AE-74033F44F26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ED2-4B6D-88AE-74033F44F26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AED2-4B6D-88AE-74033F44F26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AED2-4B6D-88AE-74033F44F267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D2-4B6D-88AE-74033F44F2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AED2-4B6D-88AE-74033F44F26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ED2-4B6D-88AE-74033F44F26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AED2-4B6D-88AE-74033F44F26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ED2-4B6D-88AE-74033F44F26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ED2-4B6D-88AE-74033F44F26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ED2-4B6D-88AE-74033F44F26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AED2-4B6D-88AE-74033F44F26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ED2-4B6D-88AE-74033F44F26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AED2-4B6D-88AE-74033F44F26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AED2-4B6D-88AE-74033F44F267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ED2-4B6D-88AE-74033F44F267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ED2-4B6D-88AE-74033F44F267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AED2-4B6D-88AE-74033F44F26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A59F3BD-89B3-4E97-AF0A-E0B5A84DF946}" type="CATEGORYNAME">
                      <a:rPr lang="en-US">
                        <a:solidFill>
                          <a:schemeClr val="accent4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accent4"/>
                        </a:solidFill>
                      </a:rPr>
                      <a:t>
</a:t>
                    </a:r>
                    <a:fld id="{05E6FEE4-DD1E-47B3-AC3E-269770CCBBE0}" type="PERCENTAGE">
                      <a:rPr lang="en-US" baseline="0">
                        <a:solidFill>
                          <a:schemeClr val="accent4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accent4"/>
                      </a:solidFill>
                    </a:endParaRP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ED2-4B6D-88AE-74033F44F267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ED2-4B6D-88AE-74033F44F267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ED2-4B6D-88AE-74033F44F267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AED2-4B6D-88AE-74033F44F267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ED2-4B6D-88AE-74033F44F267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AED2-4B6D-88AE-74033F44F267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AED2-4B6D-88AE-74033F44F267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AED2-4B6D-88AE-74033F44F267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AED2-4B6D-88AE-74033F44F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Virtudes!$A$4:$A$27</c:f>
              <c:strCache>
                <c:ptCount val="20"/>
                <c:pt idx="0">
                  <c:v>Sabiduría</c:v>
                </c:pt>
                <c:pt idx="5">
                  <c:v>Valor</c:v>
                </c:pt>
                <c:pt idx="9">
                  <c:v>Humanidad</c:v>
                </c:pt>
                <c:pt idx="12">
                  <c:v>Justicia</c:v>
                </c:pt>
                <c:pt idx="15">
                  <c:v>Templanza</c:v>
                </c:pt>
                <c:pt idx="19">
                  <c:v>Trascendencia</c:v>
                </c:pt>
              </c:strCache>
            </c:strRef>
          </c:cat>
          <c:val>
            <c:numRef>
              <c:f>Virtudes!$D$4:$D$27</c:f>
              <c:numCache>
                <c:formatCode>General</c:formatCode>
                <c:ptCount val="24"/>
                <c:pt idx="0">
                  <c:v>3</c:v>
                </c:pt>
                <c:pt idx="5">
                  <c:v>0</c:v>
                </c:pt>
                <c:pt idx="9">
                  <c:v>0</c:v>
                </c:pt>
                <c:pt idx="12">
                  <c:v>0</c:v>
                </c:pt>
                <c:pt idx="15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2-4B6D-88AE-74033F44F26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81644</xdr:rowOff>
    </xdr:from>
    <xdr:to>
      <xdr:col>44</xdr:col>
      <xdr:colOff>707572</xdr:colOff>
      <xdr:row>2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4607" y="81644"/>
          <a:ext cx="12164786" cy="63953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/>
            <a:t>INSTRUCCIONES:</a:t>
          </a:r>
        </a:p>
        <a:p>
          <a:r>
            <a:rPr lang="es-MX" sz="1400"/>
            <a:t>Ubiquen y marquen las 5 principales fortalezas de</a:t>
          </a:r>
          <a:r>
            <a:rPr lang="es-MX" sz="1400" baseline="0"/>
            <a:t> carácter (fortalezas</a:t>
          </a:r>
          <a:r>
            <a:rPr lang="es-MX" sz="1400"/>
            <a:t> insignia) de cada integrante del equipo de trabajo en la siguiente tabla.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198665</xdr:colOff>
      <xdr:row>4</xdr:row>
      <xdr:rowOff>26759</xdr:rowOff>
    </xdr:from>
    <xdr:to>
      <xdr:col>18</xdr:col>
      <xdr:colOff>485775</xdr:colOff>
      <xdr:row>31</xdr:row>
      <xdr:rowOff>146504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D42950-40D1-4BFD-8538-93C33B30A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1319893</xdr:colOff>
      <xdr:row>2</xdr:row>
      <xdr:rowOff>64861</xdr:rowOff>
    </xdr:from>
    <xdr:to>
      <xdr:col>2</xdr:col>
      <xdr:colOff>711656</xdr:colOff>
      <xdr:row>5</xdr:row>
      <xdr:rowOff>152400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A54B655D-31C3-4F77-B651-88574429787F}"/>
            </a:ext>
          </a:extLst>
        </xdr:cNvPr>
        <xdr:cNvSpPr/>
      </xdr:nvSpPr>
      <xdr:spPr>
        <a:xfrm>
          <a:off x="2190750" y="418647"/>
          <a:ext cx="1351192" cy="876753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>
              <a:solidFill>
                <a:srgbClr val="FF0000"/>
              </a:solidFill>
            </a:rPr>
            <a:t>modificar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702468</xdr:colOff>
      <xdr:row>2</xdr:row>
      <xdr:rowOff>57149</xdr:rowOff>
    </xdr:from>
    <xdr:to>
      <xdr:col>15</xdr:col>
      <xdr:colOff>600075</xdr:colOff>
      <xdr:row>30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2EC1BE-F270-4B30-A8BE-F02E18EC7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959908</xdr:colOff>
      <xdr:row>0</xdr:row>
      <xdr:rowOff>36287</xdr:rowOff>
    </xdr:from>
    <xdr:to>
      <xdr:col>17</xdr:col>
      <xdr:colOff>1270000</xdr:colOff>
      <xdr:row>5</xdr:row>
      <xdr:rowOff>10583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9908" y="36287"/>
          <a:ext cx="13465175" cy="8209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/>
            <a:t>INSTRUCCIONES:</a:t>
          </a:r>
        </a:p>
        <a:p>
          <a:r>
            <a:rPr lang="es-MX" sz="1400"/>
            <a:t>     * Las</a:t>
          </a:r>
          <a:r>
            <a:rPr lang="es-MX" sz="1400" baseline="0"/>
            <a:t> 5 u 8 primeras fortalezas de cada integrante se reflejan en cada cuadrante de esta gráfica de balanza de factores, así como el total de fortalezas del equipo por cuadrante.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* El</a:t>
          </a:r>
          <a:r>
            <a:rPr lang="es-E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resultado describe </a:t>
          </a:r>
          <a:r>
            <a:rPr lang="es-E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orientación del equipo de trabajo: (1) Cabeza/Corazón y (2) Intrapersonal /interpersonal. 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3</xdr:col>
      <xdr:colOff>219076</xdr:colOff>
      <xdr:row>7</xdr:row>
      <xdr:rowOff>256801</xdr:rowOff>
    </xdr:from>
    <xdr:to>
      <xdr:col>14</xdr:col>
      <xdr:colOff>273469</xdr:colOff>
      <xdr:row>16</xdr:row>
      <xdr:rowOff>598768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26AEB6-56EA-5491-EC2C-E33B93332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2865"/>
        <a:stretch/>
      </xdr:blipFill>
      <xdr:spPr>
        <a:xfrm>
          <a:off x="4690223" y="1836830"/>
          <a:ext cx="7046864" cy="5032376"/>
        </a:xfrm>
        <a:prstGeom prst="rect">
          <a:avLst/>
        </a:prstGeom>
      </xdr:spPr>
    </xdr:pic>
    <xdr:clientData/>
  </xdr:twoCellAnchor>
  <xdr:twoCellAnchor>
    <xdr:from>
      <xdr:col>5</xdr:col>
      <xdr:colOff>252125</xdr:colOff>
      <xdr:row>17</xdr:row>
      <xdr:rowOff>275746</xdr:rowOff>
    </xdr:from>
    <xdr:to>
      <xdr:col>13</xdr:col>
      <xdr:colOff>577095</xdr:colOff>
      <xdr:row>18</xdr:row>
      <xdr:rowOff>287959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896671F-0729-1D73-AAC3-0635F53142AF}"/>
            </a:ext>
          </a:extLst>
        </xdr:cNvPr>
        <xdr:cNvSpPr txBox="1"/>
      </xdr:nvSpPr>
      <xdr:spPr>
        <a:xfrm>
          <a:off x="5171995" y="7208289"/>
          <a:ext cx="6089665" cy="500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rebuchet MS" panose="020B0603020202020204" pitchFamily="34" charset="0"/>
            </a:rPr>
            <a:t>Nota: Tomado</a:t>
          </a:r>
          <a:r>
            <a:rPr lang="es-MX" sz="1050" baseline="0">
              <a:latin typeface="Trebuchet MS" panose="020B0603020202020204" pitchFamily="34" charset="0"/>
            </a:rPr>
            <a:t> de "</a:t>
          </a:r>
          <a:r>
            <a:rPr lang="es-MX" sz="105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Fortalezas de carácter: </a:t>
          </a:r>
          <a:r>
            <a:rPr lang="es-MX" sz="1050" baseline="0">
              <a:latin typeface="Trebuchet MS" panose="020B0603020202020204" pitchFamily="34" charset="0"/>
            </a:rPr>
            <a:t>Guía de intervenciones" (p. 96) 2019, por R. Niemiec, Editorial Manuel Moderno. </a:t>
          </a:r>
          <a:endParaRPr lang="es-MX" sz="105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475284</xdr:colOff>
      <xdr:row>16</xdr:row>
      <xdr:rowOff>572743</xdr:rowOff>
    </xdr:from>
    <xdr:to>
      <xdr:col>10</xdr:col>
      <xdr:colOff>450436</xdr:colOff>
      <xdr:row>17</xdr:row>
      <xdr:rowOff>193676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38BEDAF-F060-8E3B-B52A-19CBD34E6DD1}"/>
            </a:ext>
          </a:extLst>
        </xdr:cNvPr>
        <xdr:cNvSpPr txBox="1"/>
      </xdr:nvSpPr>
      <xdr:spPr>
        <a:xfrm>
          <a:off x="7556914" y="6875808"/>
          <a:ext cx="1416326" cy="2504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Foco en uno mismo</a:t>
          </a:r>
        </a:p>
      </xdr:txBody>
    </xdr:sp>
    <xdr:clientData/>
  </xdr:twoCellAnchor>
  <xdr:twoCellAnchor>
    <xdr:from>
      <xdr:col>8</xdr:col>
      <xdr:colOff>483567</xdr:colOff>
      <xdr:row>7</xdr:row>
      <xdr:rowOff>136940</xdr:rowOff>
    </xdr:from>
    <xdr:to>
      <xdr:col>10</xdr:col>
      <xdr:colOff>458719</xdr:colOff>
      <xdr:row>8</xdr:row>
      <xdr:rowOff>44589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4CCB693-C458-2DAC-0949-7CED38CF9727}"/>
            </a:ext>
          </a:extLst>
        </xdr:cNvPr>
        <xdr:cNvSpPr txBox="1"/>
      </xdr:nvSpPr>
      <xdr:spPr>
        <a:xfrm>
          <a:off x="7565197" y="1735483"/>
          <a:ext cx="1416326" cy="2472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Foco en otros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BI33"/>
  <sheetViews>
    <sheetView showGridLines="0" topLeftCell="B1" zoomScale="70" zoomScaleNormal="70" zoomScaleSheetLayoutView="73" workbookViewId="0">
      <pane xSplit="2" topLeftCell="D1" activePane="topRight" state="frozenSplit"/>
      <selection activeCell="B1" sqref="B1"/>
      <selection pane="topRight" activeCell="AR9" sqref="AR9"/>
    </sheetView>
  </sheetViews>
  <sheetFormatPr baseColWidth="10" defaultColWidth="11.09765625" defaultRowHeight="13.5" outlineLevelCol="1" x14ac:dyDescent="0.35"/>
  <cols>
    <col min="1" max="1" width="2.296875" customWidth="1"/>
    <col min="2" max="2" width="23.09765625" customWidth="1"/>
    <col min="3" max="3" width="31" customWidth="1"/>
    <col min="4" max="4" width="1.8984375" customWidth="1"/>
    <col min="13" max="13" width="11.3984375" customWidth="1"/>
    <col min="14" max="14" width="10.69921875" bestFit="1" customWidth="1"/>
    <col min="15" max="40" width="11.09765625" hidden="1" customWidth="1" outlineLevel="1"/>
    <col min="41" max="44" width="10.69921875" bestFit="1" customWidth="1" outlineLevel="1"/>
    <col min="45" max="45" width="11.09765625" customWidth="1"/>
    <col min="46" max="46" width="4.296875" customWidth="1"/>
    <col min="47" max="48" width="11.09765625" customWidth="1"/>
    <col min="49" max="54" width="4.59765625" customWidth="1"/>
    <col min="55" max="56" width="11.09765625" customWidth="1"/>
    <col min="57" max="57" width="11.59765625" customWidth="1"/>
    <col min="58" max="58" width="35.296875" hidden="1" customWidth="1" outlineLevel="1"/>
    <col min="59" max="59" width="67.8984375" hidden="1" customWidth="1" outlineLevel="1"/>
    <col min="60" max="60" width="5.69921875" hidden="1" customWidth="1" outlineLevel="1"/>
    <col min="61" max="61" width="17.8984375" customWidth="1" collapsed="1"/>
    <col min="62" max="62" width="7.69921875" bestFit="1" customWidth="1"/>
    <col min="63" max="63" width="4.8984375" bestFit="1" customWidth="1"/>
    <col min="64" max="64" width="7.69921875" bestFit="1" customWidth="1"/>
    <col min="65" max="65" width="7.8984375" bestFit="1" customWidth="1"/>
    <col min="66" max="66" width="7.69921875" bestFit="1" customWidth="1"/>
  </cols>
  <sheetData>
    <row r="1" spans="2:60" ht="20.5" x14ac:dyDescent="0.45">
      <c r="B1" s="12"/>
      <c r="BH1" s="13" t="s">
        <v>0</v>
      </c>
    </row>
    <row r="2" spans="2:60" ht="20.5" x14ac:dyDescent="0.45">
      <c r="B2" s="12"/>
    </row>
    <row r="3" spans="2:60" ht="20.5" x14ac:dyDescent="0.45">
      <c r="C3" s="12"/>
    </row>
    <row r="4" spans="2:60" ht="14" thickBot="1" x14ac:dyDescent="0.4"/>
    <row r="5" spans="2:60" ht="18.5" thickBot="1" x14ac:dyDescent="0.4">
      <c r="B5" s="65"/>
      <c r="C5" s="66"/>
      <c r="D5" s="1"/>
      <c r="E5" s="27">
        <v>1</v>
      </c>
      <c r="F5" s="27">
        <v>2</v>
      </c>
      <c r="G5" s="27">
        <v>3</v>
      </c>
      <c r="H5" s="27">
        <v>4</v>
      </c>
      <c r="I5" s="27">
        <v>5</v>
      </c>
      <c r="J5" s="27">
        <v>6</v>
      </c>
      <c r="K5" s="27">
        <v>7</v>
      </c>
      <c r="L5" s="27">
        <v>8</v>
      </c>
      <c r="M5" s="27">
        <v>9</v>
      </c>
      <c r="N5" s="27">
        <v>10</v>
      </c>
      <c r="O5" s="27">
        <v>11</v>
      </c>
      <c r="P5" s="27">
        <v>12</v>
      </c>
      <c r="Q5" s="27">
        <v>13</v>
      </c>
      <c r="R5" s="27">
        <v>14</v>
      </c>
      <c r="S5" s="27">
        <v>15</v>
      </c>
      <c r="T5" s="27">
        <v>16</v>
      </c>
      <c r="U5" s="27">
        <v>17</v>
      </c>
      <c r="V5" s="27">
        <v>18</v>
      </c>
      <c r="W5" s="27">
        <v>19</v>
      </c>
      <c r="X5" s="27">
        <v>20</v>
      </c>
      <c r="Y5" s="27">
        <v>21</v>
      </c>
      <c r="Z5" s="27">
        <v>22</v>
      </c>
      <c r="AA5" s="27">
        <v>23</v>
      </c>
      <c r="AB5" s="27">
        <v>24</v>
      </c>
      <c r="AC5" s="27">
        <v>25</v>
      </c>
      <c r="AD5" s="27">
        <v>26</v>
      </c>
      <c r="AE5" s="27">
        <v>27</v>
      </c>
      <c r="AF5" s="27">
        <v>28</v>
      </c>
      <c r="AG5" s="27">
        <v>29</v>
      </c>
      <c r="AH5" s="27">
        <v>30</v>
      </c>
      <c r="AI5" s="27">
        <v>31</v>
      </c>
      <c r="AJ5" s="27">
        <v>32</v>
      </c>
      <c r="AK5" s="27">
        <v>33</v>
      </c>
      <c r="AL5" s="27">
        <v>34</v>
      </c>
      <c r="AM5" s="27">
        <v>35</v>
      </c>
      <c r="AN5" s="27">
        <v>36</v>
      </c>
      <c r="AO5" s="27">
        <v>37</v>
      </c>
      <c r="AP5" s="27">
        <v>38</v>
      </c>
      <c r="AQ5" s="27">
        <v>39</v>
      </c>
      <c r="AR5" s="27">
        <v>40</v>
      </c>
    </row>
    <row r="6" spans="2:60" ht="30.5" thickBot="1" x14ac:dyDescent="0.4">
      <c r="B6" s="59" t="s">
        <v>1</v>
      </c>
      <c r="C6" s="54" t="s">
        <v>2</v>
      </c>
      <c r="D6" s="2"/>
      <c r="E6" s="17" t="s">
        <v>3</v>
      </c>
      <c r="F6" s="17" t="s">
        <v>4</v>
      </c>
      <c r="G6" s="17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  <c r="T6" s="17" t="s">
        <v>18</v>
      </c>
      <c r="U6" s="17" t="s">
        <v>19</v>
      </c>
      <c r="V6" s="17" t="s">
        <v>20</v>
      </c>
      <c r="W6" s="17" t="s">
        <v>21</v>
      </c>
      <c r="X6" s="17" t="s">
        <v>22</v>
      </c>
      <c r="Y6" s="17" t="s">
        <v>23</v>
      </c>
      <c r="Z6" s="17" t="s">
        <v>24</v>
      </c>
      <c r="AA6" s="17" t="s">
        <v>25</v>
      </c>
      <c r="AB6" s="17" t="s">
        <v>26</v>
      </c>
      <c r="AC6" s="17" t="s">
        <v>27</v>
      </c>
      <c r="AD6" s="17" t="s">
        <v>28</v>
      </c>
      <c r="AE6" s="17" t="s">
        <v>29</v>
      </c>
      <c r="AF6" s="17" t="s">
        <v>30</v>
      </c>
      <c r="AG6" s="17" t="s">
        <v>31</v>
      </c>
      <c r="AH6" s="17" t="s">
        <v>32</v>
      </c>
      <c r="AI6" s="17" t="s">
        <v>33</v>
      </c>
      <c r="AJ6" s="17" t="s">
        <v>34</v>
      </c>
      <c r="AK6" s="17" t="s">
        <v>35</v>
      </c>
      <c r="AL6" s="17" t="s">
        <v>36</v>
      </c>
      <c r="AM6" s="17" t="s">
        <v>37</v>
      </c>
      <c r="AN6" s="17" t="s">
        <v>38</v>
      </c>
      <c r="AO6" s="17" t="s">
        <v>39</v>
      </c>
      <c r="AP6" s="17" t="s">
        <v>40</v>
      </c>
      <c r="AQ6" s="17" t="s">
        <v>41</v>
      </c>
      <c r="AR6" s="17" t="s">
        <v>42</v>
      </c>
      <c r="AS6" s="60" t="s">
        <v>43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2:60" ht="18" customHeight="1" x14ac:dyDescent="0.35">
      <c r="B7" s="62" t="s">
        <v>44</v>
      </c>
      <c r="C7" s="55" t="s">
        <v>45</v>
      </c>
      <c r="D7" s="3"/>
      <c r="E7" s="18"/>
      <c r="F7" s="19"/>
      <c r="G7" s="19"/>
      <c r="H7" s="19"/>
      <c r="I7" s="19"/>
      <c r="J7" s="18"/>
      <c r="K7" s="19"/>
      <c r="L7" s="19"/>
      <c r="M7" s="19"/>
      <c r="N7" s="19"/>
      <c r="O7" s="18"/>
      <c r="P7" s="19"/>
      <c r="Q7" s="19"/>
      <c r="R7" s="19"/>
      <c r="S7" s="19"/>
      <c r="T7" s="18"/>
      <c r="U7" s="19"/>
      <c r="V7" s="19"/>
      <c r="W7" s="19"/>
      <c r="X7" s="19"/>
      <c r="Y7" s="18"/>
      <c r="Z7" s="19"/>
      <c r="AA7" s="19"/>
      <c r="AB7" s="19"/>
      <c r="AC7" s="19"/>
      <c r="AD7" s="18"/>
      <c r="AE7" s="19"/>
      <c r="AF7" s="19"/>
      <c r="AG7" s="19"/>
      <c r="AH7" s="19"/>
      <c r="AI7" s="18"/>
      <c r="AJ7" s="19"/>
      <c r="AK7" s="19"/>
      <c r="AL7" s="19"/>
      <c r="AM7" s="19"/>
      <c r="AN7" s="18"/>
      <c r="AO7" s="19"/>
      <c r="AP7" s="19"/>
      <c r="AQ7" s="19"/>
      <c r="AR7" s="24"/>
      <c r="AS7" s="5">
        <f t="shared" ref="AS7:AS30" si="0">COUNTIF(E7:AR7,"●")</f>
        <v>0</v>
      </c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F7" s="44" t="s">
        <v>45</v>
      </c>
      <c r="BG7" s="4" t="str">
        <f>IF(E7="●",$E$6,"")&amp;", "&amp;IF(F7="●",$F$6,"")&amp;", "&amp;IF(G7="●",$G$6,"")&amp;", "&amp;IF(H7="●",$H$6,"")&amp;", "&amp;IF(I7="●",$I$6,"")&amp;", "&amp;IF(J7="●",$J$6,"")&amp;", "&amp;IF(K7="●",$K$6,"")&amp;", "&amp;IF(L7="●",$L$6,"")&amp;", "&amp;IF(M7="●",$M$6,"")&amp;", "&amp;IF(N7="●",$N$6,"")&amp;", "&amp;IF(O7="●",$O$6,"")&amp;", "&amp;IF(P7="●",$P$6,"")&amp;", "&amp;IF(Q7="●",$Q$6,"")&amp;", "&amp;IF(R7="●",$R$6,"")&amp;", "&amp;IF(S7="●",$S$6,"")&amp;", "&amp;IF(T7="●",$T$6,"")&amp;", "&amp;IF(U7="●",$U$6,"")&amp;", "&amp;IF(V7="●",$V$6,"")&amp;", "&amp;IF(W7="●",$W$6,"")&amp;", "&amp;IF(X7="●",$X$6,"")&amp;", "&amp;IF(Y7="●",$Y$6,"")&amp;", "&amp;IF(Z7="●",$Z$6,"")&amp;", "&amp;IF(AA7="●",$AA$6,"")&amp;", "&amp;IF(AB7="●",$AB$6,"")&amp;", "&amp;IF(AC7="●",$AC$6,"")&amp;", "&amp;IF(AD7="●",$AD$6,"")&amp;", "&amp;IF(AE7="●",$AE$6,"")&amp;", "&amp;IF(AF7="●",$AF$6,"")&amp;", "&amp;IF(AG7="●",$AG$6,"")&amp;", "&amp;IF(AH7="●",$AH$6,"")&amp;", "&amp;IF(AI7="●",$AI$6,"")&amp;", "&amp;IF(AJ7="●",$AJ$6,"")&amp;", "&amp;IF(AK7="●",$AK$6,"")&amp;", "&amp;IF(AL7="●",$AL$6,"")&amp;", "&amp;IF(AM7="●",$AM$6,"")&amp;", "&amp;IF(AN7="●",$AN$6,"")&amp;", "&amp;IF(AO7="●",$AO$6,"")&amp;", "&amp;IF(AP7="●",$AP$6,"")&amp;", "&amp;IF(AQ7="●",$AQ$6,"")&amp;", "&amp;IF(AR7="●",$AR$6,"")</f>
        <v xml:space="preserve">, , , , , , , , , , , , , , , , , , , , , , , , , , , , , , , , , , , , , , , </v>
      </c>
      <c r="BH7" s="15">
        <f t="shared" ref="BH7:BH14" si="1">+AS7</f>
        <v>0</v>
      </c>
    </row>
    <row r="8" spans="2:60" ht="18" customHeight="1" x14ac:dyDescent="0.35">
      <c r="B8" s="63"/>
      <c r="C8" s="56" t="s">
        <v>46</v>
      </c>
      <c r="D8" s="3"/>
      <c r="E8" s="20"/>
      <c r="F8" s="21"/>
      <c r="G8" s="21"/>
      <c r="H8" s="21"/>
      <c r="I8" s="21"/>
      <c r="J8" s="20"/>
      <c r="K8" s="21"/>
      <c r="L8" s="21"/>
      <c r="M8" s="21"/>
      <c r="N8" s="21"/>
      <c r="O8" s="20"/>
      <c r="P8" s="21"/>
      <c r="Q8" s="21"/>
      <c r="R8" s="21"/>
      <c r="S8" s="21"/>
      <c r="T8" s="20"/>
      <c r="U8" s="21"/>
      <c r="V8" s="21"/>
      <c r="W8" s="21"/>
      <c r="X8" s="21"/>
      <c r="Y8" s="20"/>
      <c r="Z8" s="21"/>
      <c r="AA8" s="21"/>
      <c r="AB8" s="21"/>
      <c r="AC8" s="21"/>
      <c r="AD8" s="20"/>
      <c r="AE8" s="21"/>
      <c r="AF8" s="21"/>
      <c r="AG8" s="21"/>
      <c r="AH8" s="21"/>
      <c r="AI8" s="20"/>
      <c r="AJ8" s="21"/>
      <c r="AK8" s="21"/>
      <c r="AL8" s="21"/>
      <c r="AM8" s="21"/>
      <c r="AN8" s="20"/>
      <c r="AO8" s="21"/>
      <c r="AP8" s="21"/>
      <c r="AQ8" s="21"/>
      <c r="AR8" s="25"/>
      <c r="AS8" s="6">
        <f t="shared" si="0"/>
        <v>0</v>
      </c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F8" s="45" t="s">
        <v>46</v>
      </c>
      <c r="BG8" s="4" t="str">
        <f t="shared" ref="BG8:BG30" si="2">IF(E8="●",$E$6,"")&amp;", "&amp;IF(F8="●",$F$6,"")&amp;", "&amp;IF(G8="●",$G$6,"")&amp;", "&amp;IF(H8="●",$H$6,"")&amp;", "&amp;IF(I8="●",$I$6,"")&amp;", "&amp;IF(J8="●",$J$6,"")&amp;", "&amp;IF(K8="●",$K$6,"")&amp;", "&amp;IF(L8="●",$L$6,"")&amp;", "&amp;IF(M8="●",$M$6,"")&amp;", "&amp;IF(N8="●",$N$6,"")&amp;", "&amp;IF(O8="●",$O$6,"")&amp;", "&amp;IF(P8="●",$P$6,"")&amp;", "&amp;IF(Q8="●",$Q$6,"")&amp;", "&amp;IF(R8="●",$R$6,"")&amp;", "&amp;IF(S8="●",$S$6,"")&amp;", "&amp;IF(T8="●",$T$6,"")&amp;", "&amp;IF(U8="●",$U$6,"")&amp;", "&amp;IF(V8="●",$V$6,"")&amp;", "&amp;IF(W8="●",$W$6,"")&amp;", "&amp;IF(X8="●",$X$6,"")&amp;", "&amp;IF(Y8="●",$Y$6,"")&amp;", "&amp;IF(Z8="●",$Z$6,"")&amp;", "&amp;IF(AA8="●",$AA$6,"")&amp;", "&amp;IF(AB8="●",$AB$6,"")&amp;", "&amp;IF(AC8="●",$AC$6,"")&amp;", "&amp;IF(AD8="●",$AD$6,"")&amp;", "&amp;IF(AE8="●",$AE$6,"")&amp;", "&amp;IF(AF8="●",$AF$6,"")&amp;", "&amp;IF(AG8="●",$AG$6,"")&amp;", "&amp;IF(AH8="●",$AH$6,"")&amp;", "&amp;IF(AI8="●",$AI$6,"")&amp;", "&amp;IF(AJ8="●",$AJ$6,"")&amp;", "&amp;IF(AK8="●",$AK$6,"")&amp;", "&amp;IF(AL8="●",$AL$6,"")&amp;", "&amp;IF(AM8="●",$AM$6,"")&amp;", "&amp;IF(AN8="●",$AN$6,"")&amp;", "&amp;IF(AO8="●",$AO$6,"")&amp;", "&amp;IF(AP8="●",$AP$6,"")&amp;", "&amp;IF(AQ8="●",$AQ$6,"")&amp;", "&amp;IF(AR8="●",$AR$6,"")</f>
        <v xml:space="preserve">, , , , , , , , , , , , , , , , , , , , , , , , , , , , , , , , , , , , , , , </v>
      </c>
      <c r="BH8" s="15">
        <f t="shared" si="1"/>
        <v>0</v>
      </c>
    </row>
    <row r="9" spans="2:60" ht="18" customHeight="1" x14ac:dyDescent="0.35">
      <c r="B9" s="63"/>
      <c r="C9" s="56" t="s">
        <v>47</v>
      </c>
      <c r="D9" s="3"/>
      <c r="E9" s="20" t="s">
        <v>0</v>
      </c>
      <c r="F9" s="21"/>
      <c r="G9" s="21"/>
      <c r="H9" s="21"/>
      <c r="I9" s="21"/>
      <c r="J9" s="20"/>
      <c r="K9" s="21"/>
      <c r="L9" s="21"/>
      <c r="M9" s="21"/>
      <c r="N9" s="21"/>
      <c r="O9" s="20"/>
      <c r="P9" s="21"/>
      <c r="Q9" s="21"/>
      <c r="R9" s="21"/>
      <c r="S9" s="21"/>
      <c r="T9" s="20"/>
      <c r="U9" s="21"/>
      <c r="V9" s="21"/>
      <c r="W9" s="21"/>
      <c r="X9" s="21"/>
      <c r="Y9" s="20"/>
      <c r="Z9" s="21"/>
      <c r="AA9" s="21"/>
      <c r="AB9" s="21"/>
      <c r="AC9" s="21"/>
      <c r="AD9" s="20"/>
      <c r="AE9" s="21"/>
      <c r="AF9" s="21"/>
      <c r="AG9" s="21"/>
      <c r="AH9" s="21"/>
      <c r="AI9" s="20"/>
      <c r="AJ9" s="21"/>
      <c r="AK9" s="21"/>
      <c r="AL9" s="21"/>
      <c r="AM9" s="21"/>
      <c r="AN9" s="20"/>
      <c r="AO9" s="21"/>
      <c r="AP9" s="21"/>
      <c r="AQ9" s="21"/>
      <c r="AR9" s="25"/>
      <c r="AS9" s="6">
        <f t="shared" si="0"/>
        <v>1</v>
      </c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F9" s="45" t="s">
        <v>47</v>
      </c>
      <c r="BG9" s="4" t="str">
        <f t="shared" si="2"/>
        <v xml:space="preserve">Persona 1, , , , , , , , , , , , , , , , , , , , , , , , , , , , , , , , , , , , , , , </v>
      </c>
      <c r="BH9" s="15">
        <f t="shared" si="1"/>
        <v>1</v>
      </c>
    </row>
    <row r="10" spans="2:60" ht="18" customHeight="1" x14ac:dyDescent="0.35">
      <c r="B10" s="63"/>
      <c r="C10" s="56" t="s">
        <v>48</v>
      </c>
      <c r="D10" s="3"/>
      <c r="E10" s="20" t="s">
        <v>0</v>
      </c>
      <c r="F10" s="21"/>
      <c r="G10" s="21"/>
      <c r="H10" s="21"/>
      <c r="I10" s="21"/>
      <c r="J10" s="20"/>
      <c r="K10" s="21"/>
      <c r="L10" s="21"/>
      <c r="M10" s="21"/>
      <c r="N10" s="21"/>
      <c r="O10" s="20"/>
      <c r="P10" s="21"/>
      <c r="Q10" s="21"/>
      <c r="R10" s="21"/>
      <c r="S10" s="21"/>
      <c r="T10" s="20"/>
      <c r="U10" s="21"/>
      <c r="V10" s="21"/>
      <c r="W10" s="21"/>
      <c r="X10" s="21"/>
      <c r="Y10" s="20"/>
      <c r="Z10" s="21"/>
      <c r="AA10" s="21"/>
      <c r="AB10" s="21"/>
      <c r="AC10" s="21"/>
      <c r="AD10" s="20"/>
      <c r="AE10" s="21"/>
      <c r="AF10" s="21"/>
      <c r="AG10" s="21"/>
      <c r="AH10" s="21"/>
      <c r="AI10" s="20"/>
      <c r="AJ10" s="21"/>
      <c r="AK10" s="21"/>
      <c r="AL10" s="21"/>
      <c r="AM10" s="21"/>
      <c r="AN10" s="20"/>
      <c r="AO10" s="21"/>
      <c r="AP10" s="21"/>
      <c r="AQ10" s="21"/>
      <c r="AR10" s="25"/>
      <c r="AS10" s="6">
        <f t="shared" si="0"/>
        <v>1</v>
      </c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F10" s="45" t="s">
        <v>48</v>
      </c>
      <c r="BG10" s="4" t="str">
        <f t="shared" si="2"/>
        <v xml:space="preserve">Persona 1, , , , , , , , , , , , , , , , , , , , , , , , , , , , , , , , , , , , , , , </v>
      </c>
      <c r="BH10" s="15">
        <f t="shared" si="1"/>
        <v>1</v>
      </c>
    </row>
    <row r="11" spans="2:60" ht="18" customHeight="1" thickBot="1" x14ac:dyDescent="0.4">
      <c r="B11" s="64"/>
      <c r="C11" s="57" t="s">
        <v>49</v>
      </c>
      <c r="D11" s="3"/>
      <c r="E11" s="22" t="s">
        <v>0</v>
      </c>
      <c r="F11" s="23"/>
      <c r="G11" s="23"/>
      <c r="H11" s="23"/>
      <c r="I11" s="23"/>
      <c r="J11" s="22"/>
      <c r="K11" s="23"/>
      <c r="L11" s="23"/>
      <c r="M11" s="23"/>
      <c r="N11" s="23"/>
      <c r="O11" s="22"/>
      <c r="P11" s="23"/>
      <c r="Q11" s="23"/>
      <c r="R11" s="23"/>
      <c r="S11" s="23"/>
      <c r="T11" s="22"/>
      <c r="U11" s="23"/>
      <c r="V11" s="23"/>
      <c r="W11" s="23"/>
      <c r="X11" s="23"/>
      <c r="Y11" s="22"/>
      <c r="Z11" s="23"/>
      <c r="AA11" s="23"/>
      <c r="AB11" s="23"/>
      <c r="AC11" s="23"/>
      <c r="AD11" s="22"/>
      <c r="AE11" s="23"/>
      <c r="AF11" s="23"/>
      <c r="AG11" s="23"/>
      <c r="AH11" s="23"/>
      <c r="AI11" s="22"/>
      <c r="AJ11" s="23"/>
      <c r="AK11" s="23"/>
      <c r="AL11" s="23"/>
      <c r="AM11" s="23"/>
      <c r="AN11" s="22"/>
      <c r="AO11" s="23"/>
      <c r="AP11" s="23"/>
      <c r="AQ11" s="23"/>
      <c r="AR11" s="26"/>
      <c r="AS11" s="7">
        <f t="shared" si="0"/>
        <v>1</v>
      </c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F11" s="46" t="s">
        <v>49</v>
      </c>
      <c r="BG11" s="4" t="str">
        <f t="shared" si="2"/>
        <v xml:space="preserve">Persona 1, , , , , , , , , , , , , , , , , , , , , , , , , , , , , , , , , , , , , , , </v>
      </c>
      <c r="BH11" s="15">
        <f t="shared" si="1"/>
        <v>1</v>
      </c>
    </row>
    <row r="12" spans="2:60" ht="18" customHeight="1" x14ac:dyDescent="0.35">
      <c r="B12" s="62" t="s">
        <v>50</v>
      </c>
      <c r="C12" s="58" t="s">
        <v>51</v>
      </c>
      <c r="D12" s="3"/>
      <c r="E12" s="18"/>
      <c r="F12" s="19"/>
      <c r="G12" s="19"/>
      <c r="H12" s="19"/>
      <c r="I12" s="19"/>
      <c r="J12" s="18"/>
      <c r="K12" s="19"/>
      <c r="L12" s="19"/>
      <c r="M12" s="19"/>
      <c r="N12" s="19"/>
      <c r="O12" s="18"/>
      <c r="P12" s="19"/>
      <c r="Q12" s="19"/>
      <c r="R12" s="19"/>
      <c r="S12" s="19"/>
      <c r="T12" s="18"/>
      <c r="U12" s="19"/>
      <c r="V12" s="19"/>
      <c r="W12" s="19"/>
      <c r="X12" s="19"/>
      <c r="Y12" s="18"/>
      <c r="Z12" s="19"/>
      <c r="AA12" s="19"/>
      <c r="AB12" s="19"/>
      <c r="AC12" s="19"/>
      <c r="AD12" s="18"/>
      <c r="AE12" s="19"/>
      <c r="AF12" s="19"/>
      <c r="AG12" s="19"/>
      <c r="AH12" s="19"/>
      <c r="AI12" s="18"/>
      <c r="AJ12" s="19"/>
      <c r="AK12" s="19"/>
      <c r="AL12" s="19"/>
      <c r="AM12" s="19"/>
      <c r="AN12" s="18"/>
      <c r="AO12" s="19"/>
      <c r="AP12" s="19"/>
      <c r="AQ12" s="19"/>
      <c r="AR12" s="24"/>
      <c r="AS12" s="5">
        <f t="shared" si="0"/>
        <v>0</v>
      </c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F12" s="47" t="s">
        <v>51</v>
      </c>
      <c r="BG12" s="4" t="str">
        <f t="shared" si="2"/>
        <v xml:space="preserve">, , , , , , , , , , , , , , , , , , , , , , , , , , , , , , , , , , , , , , , </v>
      </c>
      <c r="BH12" s="15">
        <f t="shared" si="1"/>
        <v>0</v>
      </c>
    </row>
    <row r="13" spans="2:60" ht="18" customHeight="1" x14ac:dyDescent="0.35">
      <c r="B13" s="63"/>
      <c r="C13" s="56" t="s">
        <v>52</v>
      </c>
      <c r="D13" s="3"/>
      <c r="E13" s="20"/>
      <c r="F13" s="21"/>
      <c r="G13" s="21"/>
      <c r="H13" s="21"/>
      <c r="I13" s="21"/>
      <c r="J13" s="20"/>
      <c r="K13" s="21"/>
      <c r="L13" s="21"/>
      <c r="M13" s="21"/>
      <c r="N13" s="21"/>
      <c r="O13" s="20"/>
      <c r="P13" s="21"/>
      <c r="Q13" s="21"/>
      <c r="R13" s="21"/>
      <c r="S13" s="21"/>
      <c r="T13" s="20"/>
      <c r="U13" s="21"/>
      <c r="V13" s="21"/>
      <c r="W13" s="21"/>
      <c r="X13" s="21"/>
      <c r="Y13" s="20"/>
      <c r="Z13" s="21"/>
      <c r="AA13" s="21"/>
      <c r="AB13" s="21"/>
      <c r="AC13" s="21"/>
      <c r="AD13" s="20"/>
      <c r="AE13" s="21"/>
      <c r="AF13" s="21"/>
      <c r="AG13" s="21"/>
      <c r="AH13" s="21"/>
      <c r="AI13" s="20"/>
      <c r="AJ13" s="21"/>
      <c r="AK13" s="21"/>
      <c r="AL13" s="21"/>
      <c r="AM13" s="21"/>
      <c r="AN13" s="20"/>
      <c r="AO13" s="21"/>
      <c r="AP13" s="21"/>
      <c r="AQ13" s="21"/>
      <c r="AR13" s="25"/>
      <c r="AS13" s="6">
        <f t="shared" si="0"/>
        <v>0</v>
      </c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F13" s="45" t="s">
        <v>52</v>
      </c>
      <c r="BG13" s="4" t="str">
        <f t="shared" si="2"/>
        <v xml:space="preserve">, , , , , , , , , , , , , , , , , , , , , , , , , , , , , , , , , , , , , , , </v>
      </c>
      <c r="BH13" s="15">
        <f t="shared" si="1"/>
        <v>0</v>
      </c>
    </row>
    <row r="14" spans="2:60" ht="18" customHeight="1" x14ac:dyDescent="0.35">
      <c r="B14" s="63"/>
      <c r="C14" s="56" t="s">
        <v>53</v>
      </c>
      <c r="D14" s="3"/>
      <c r="E14" s="20"/>
      <c r="F14" s="21"/>
      <c r="G14" s="21"/>
      <c r="H14" s="21"/>
      <c r="I14" s="21"/>
      <c r="J14" s="20"/>
      <c r="K14" s="21"/>
      <c r="L14" s="21"/>
      <c r="M14" s="21"/>
      <c r="N14" s="21"/>
      <c r="O14" s="20"/>
      <c r="P14" s="21"/>
      <c r="Q14" s="21"/>
      <c r="R14" s="21"/>
      <c r="S14" s="21"/>
      <c r="T14" s="20"/>
      <c r="U14" s="21"/>
      <c r="V14" s="21"/>
      <c r="W14" s="21"/>
      <c r="X14" s="21"/>
      <c r="Y14" s="20"/>
      <c r="Z14" s="21"/>
      <c r="AA14" s="21"/>
      <c r="AB14" s="21"/>
      <c r="AC14" s="21"/>
      <c r="AD14" s="20"/>
      <c r="AE14" s="21"/>
      <c r="AF14" s="21"/>
      <c r="AG14" s="21"/>
      <c r="AH14" s="21"/>
      <c r="AI14" s="20"/>
      <c r="AJ14" s="21"/>
      <c r="AK14" s="21"/>
      <c r="AL14" s="21"/>
      <c r="AM14" s="21"/>
      <c r="AN14" s="20"/>
      <c r="AO14" s="21"/>
      <c r="AP14" s="21"/>
      <c r="AQ14" s="21"/>
      <c r="AR14" s="25"/>
      <c r="AS14" s="6">
        <f t="shared" si="0"/>
        <v>0</v>
      </c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F14" s="45" t="s">
        <v>53</v>
      </c>
      <c r="BG14" s="4" t="str">
        <f t="shared" si="2"/>
        <v xml:space="preserve">, , , , , , , , , , , , , , , , , , , , , , , , , , , , , , , , , , , , , , , </v>
      </c>
      <c r="BH14" s="15">
        <f t="shared" si="1"/>
        <v>0</v>
      </c>
    </row>
    <row r="15" spans="2:60" ht="18" customHeight="1" thickBot="1" x14ac:dyDescent="0.4">
      <c r="B15" s="64"/>
      <c r="C15" s="57" t="s">
        <v>54</v>
      </c>
      <c r="D15" s="3"/>
      <c r="E15" s="22"/>
      <c r="F15" s="23"/>
      <c r="G15" s="23"/>
      <c r="H15" s="23"/>
      <c r="I15" s="23"/>
      <c r="J15" s="22"/>
      <c r="K15" s="23"/>
      <c r="L15" s="23"/>
      <c r="M15" s="23"/>
      <c r="N15" s="23"/>
      <c r="O15" s="22"/>
      <c r="P15" s="23"/>
      <c r="Q15" s="23"/>
      <c r="R15" s="23"/>
      <c r="S15" s="23"/>
      <c r="T15" s="22"/>
      <c r="U15" s="23"/>
      <c r="V15" s="23"/>
      <c r="W15" s="23"/>
      <c r="X15" s="23"/>
      <c r="Y15" s="22"/>
      <c r="Z15" s="23"/>
      <c r="AA15" s="23"/>
      <c r="AB15" s="23"/>
      <c r="AC15" s="23"/>
      <c r="AD15" s="22"/>
      <c r="AE15" s="23"/>
      <c r="AF15" s="23"/>
      <c r="AG15" s="23"/>
      <c r="AH15" s="23"/>
      <c r="AI15" s="22"/>
      <c r="AJ15" s="23"/>
      <c r="AK15" s="23"/>
      <c r="AL15" s="23"/>
      <c r="AM15" s="23"/>
      <c r="AN15" s="22"/>
      <c r="AO15" s="23"/>
      <c r="AP15" s="23"/>
      <c r="AQ15" s="23"/>
      <c r="AR15" s="26"/>
      <c r="AS15" s="7">
        <f t="shared" si="0"/>
        <v>0</v>
      </c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F15" s="46" t="s">
        <v>54</v>
      </c>
      <c r="BG15" s="4" t="str">
        <f t="shared" si="2"/>
        <v xml:space="preserve">, , , , , , , , , , , , , , , , , , , , , , , , , , , , , , , , , , , , , , , </v>
      </c>
      <c r="BH15" s="15">
        <f t="shared" ref="BH15" si="3">+AS15</f>
        <v>0</v>
      </c>
    </row>
    <row r="16" spans="2:60" ht="18" customHeight="1" x14ac:dyDescent="0.35">
      <c r="B16" s="62" t="s">
        <v>55</v>
      </c>
      <c r="C16" s="58" t="s">
        <v>56</v>
      </c>
      <c r="D16" s="3"/>
      <c r="E16" s="18"/>
      <c r="F16" s="19"/>
      <c r="G16" s="19"/>
      <c r="H16" s="19"/>
      <c r="I16" s="19"/>
      <c r="J16" s="18"/>
      <c r="K16" s="19"/>
      <c r="L16" s="19"/>
      <c r="M16" s="19"/>
      <c r="N16" s="19"/>
      <c r="O16" s="18"/>
      <c r="P16" s="19"/>
      <c r="Q16" s="19"/>
      <c r="R16" s="19"/>
      <c r="S16" s="19"/>
      <c r="T16" s="18"/>
      <c r="U16" s="19"/>
      <c r="V16" s="19"/>
      <c r="W16" s="19"/>
      <c r="X16" s="19"/>
      <c r="Y16" s="18"/>
      <c r="Z16" s="19"/>
      <c r="AA16" s="19"/>
      <c r="AB16" s="19"/>
      <c r="AC16" s="19"/>
      <c r="AD16" s="18"/>
      <c r="AE16" s="19"/>
      <c r="AF16" s="19"/>
      <c r="AG16" s="19"/>
      <c r="AH16" s="19"/>
      <c r="AI16" s="18"/>
      <c r="AJ16" s="19"/>
      <c r="AK16" s="19"/>
      <c r="AL16" s="19"/>
      <c r="AM16" s="19"/>
      <c r="AN16" s="18"/>
      <c r="AO16" s="19"/>
      <c r="AP16" s="19"/>
      <c r="AQ16" s="19"/>
      <c r="AR16" s="24"/>
      <c r="AS16" s="5">
        <f t="shared" si="0"/>
        <v>0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F16" s="47" t="s">
        <v>56</v>
      </c>
      <c r="BG16" s="4" t="str">
        <f t="shared" si="2"/>
        <v xml:space="preserve">, , , , , , , , , , , , , , , , , , , , , , , , , , , , , , , , , , , , , , , </v>
      </c>
      <c r="BH16" s="15">
        <f t="shared" ref="BH16:BH30" si="4">+AS16</f>
        <v>0</v>
      </c>
    </row>
    <row r="17" spans="2:60" ht="18" customHeight="1" x14ac:dyDescent="0.35">
      <c r="B17" s="63"/>
      <c r="C17" s="56" t="s">
        <v>57</v>
      </c>
      <c r="D17" s="3"/>
      <c r="E17" s="20"/>
      <c r="F17" s="21"/>
      <c r="G17" s="21"/>
      <c r="H17" s="21"/>
      <c r="I17" s="21"/>
      <c r="J17" s="20"/>
      <c r="K17" s="21"/>
      <c r="L17" s="21"/>
      <c r="M17" s="21"/>
      <c r="N17" s="21"/>
      <c r="O17" s="20"/>
      <c r="P17" s="21"/>
      <c r="Q17" s="21"/>
      <c r="R17" s="21"/>
      <c r="S17" s="21"/>
      <c r="T17" s="20"/>
      <c r="U17" s="21"/>
      <c r="V17" s="21"/>
      <c r="W17" s="21"/>
      <c r="X17" s="21"/>
      <c r="Y17" s="20"/>
      <c r="Z17" s="21"/>
      <c r="AA17" s="21"/>
      <c r="AB17" s="21"/>
      <c r="AC17" s="21"/>
      <c r="AD17" s="20"/>
      <c r="AE17" s="21"/>
      <c r="AF17" s="21"/>
      <c r="AG17" s="21"/>
      <c r="AH17" s="21"/>
      <c r="AI17" s="20"/>
      <c r="AJ17" s="21"/>
      <c r="AK17" s="21"/>
      <c r="AL17" s="21"/>
      <c r="AM17" s="21"/>
      <c r="AN17" s="20"/>
      <c r="AO17" s="21"/>
      <c r="AP17" s="21"/>
      <c r="AQ17" s="21"/>
      <c r="AR17" s="25"/>
      <c r="AS17" s="6">
        <f t="shared" si="0"/>
        <v>0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F17" s="45" t="s">
        <v>57</v>
      </c>
      <c r="BG17" s="4" t="str">
        <f t="shared" si="2"/>
        <v xml:space="preserve">, , , , , , , , , , , , , , , , , , , , , , , , , , , , , , , , , , , , , , , </v>
      </c>
      <c r="BH17" s="15">
        <f t="shared" si="4"/>
        <v>0</v>
      </c>
    </row>
    <row r="18" spans="2:60" ht="18" customHeight="1" thickBot="1" x14ac:dyDescent="0.4">
      <c r="B18" s="64"/>
      <c r="C18" s="57" t="s">
        <v>58</v>
      </c>
      <c r="D18" s="3"/>
      <c r="E18" s="22"/>
      <c r="F18" s="23"/>
      <c r="G18" s="23"/>
      <c r="H18" s="23"/>
      <c r="I18" s="23"/>
      <c r="J18" s="22"/>
      <c r="K18" s="23"/>
      <c r="L18" s="23"/>
      <c r="M18" s="23"/>
      <c r="N18" s="23"/>
      <c r="O18" s="22"/>
      <c r="P18" s="23"/>
      <c r="Q18" s="23"/>
      <c r="R18" s="23"/>
      <c r="S18" s="23"/>
      <c r="T18" s="22"/>
      <c r="U18" s="23"/>
      <c r="V18" s="23"/>
      <c r="W18" s="23"/>
      <c r="X18" s="23"/>
      <c r="Y18" s="22"/>
      <c r="Z18" s="23"/>
      <c r="AA18" s="23"/>
      <c r="AB18" s="23"/>
      <c r="AC18" s="23"/>
      <c r="AD18" s="22"/>
      <c r="AE18" s="23"/>
      <c r="AF18" s="23"/>
      <c r="AG18" s="23"/>
      <c r="AH18" s="23"/>
      <c r="AI18" s="22"/>
      <c r="AJ18" s="23"/>
      <c r="AK18" s="23"/>
      <c r="AL18" s="23"/>
      <c r="AM18" s="23"/>
      <c r="AN18" s="22"/>
      <c r="AO18" s="23"/>
      <c r="AP18" s="23"/>
      <c r="AQ18" s="23"/>
      <c r="AR18" s="26"/>
      <c r="AS18" s="7">
        <f t="shared" si="0"/>
        <v>0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F18" s="46" t="s">
        <v>58</v>
      </c>
      <c r="BG18" s="4" t="str">
        <f t="shared" si="2"/>
        <v xml:space="preserve">, , , , , , , , , , , , , , , , , , , , , , , , , , , , , , , , , , , , , , , </v>
      </c>
      <c r="BH18" s="15">
        <f t="shared" si="4"/>
        <v>0</v>
      </c>
    </row>
    <row r="19" spans="2:60" ht="18" customHeight="1" x14ac:dyDescent="0.35">
      <c r="B19" s="62" t="s">
        <v>59</v>
      </c>
      <c r="C19" s="58" t="s">
        <v>60</v>
      </c>
      <c r="D19" s="3"/>
      <c r="E19" s="18"/>
      <c r="F19" s="19"/>
      <c r="G19" s="19"/>
      <c r="H19" s="19"/>
      <c r="I19" s="19"/>
      <c r="J19" s="18"/>
      <c r="K19" s="19"/>
      <c r="L19" s="19"/>
      <c r="M19" s="19"/>
      <c r="N19" s="19"/>
      <c r="O19" s="18"/>
      <c r="P19" s="19"/>
      <c r="Q19" s="19"/>
      <c r="R19" s="19"/>
      <c r="S19" s="19"/>
      <c r="T19" s="18"/>
      <c r="U19" s="19"/>
      <c r="V19" s="19"/>
      <c r="W19" s="19"/>
      <c r="X19" s="19"/>
      <c r="Y19" s="18"/>
      <c r="Z19" s="19"/>
      <c r="AA19" s="19"/>
      <c r="AB19" s="19"/>
      <c r="AC19" s="19"/>
      <c r="AD19" s="18"/>
      <c r="AE19" s="19"/>
      <c r="AF19" s="19"/>
      <c r="AG19" s="19"/>
      <c r="AH19" s="19"/>
      <c r="AI19" s="18"/>
      <c r="AJ19" s="19"/>
      <c r="AK19" s="19"/>
      <c r="AL19" s="19"/>
      <c r="AM19" s="19"/>
      <c r="AN19" s="18"/>
      <c r="AO19" s="19"/>
      <c r="AP19" s="19"/>
      <c r="AQ19" s="19"/>
      <c r="AR19" s="24"/>
      <c r="AS19" s="5">
        <f t="shared" si="0"/>
        <v>0</v>
      </c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F19" s="47" t="s">
        <v>60</v>
      </c>
      <c r="BG19" s="4" t="str">
        <f t="shared" si="2"/>
        <v xml:space="preserve">, , , , , , , , , , , , , , , , , , , , , , , , , , , , , , , , , , , , , , , </v>
      </c>
      <c r="BH19" s="15">
        <f t="shared" si="4"/>
        <v>0</v>
      </c>
    </row>
    <row r="20" spans="2:60" ht="18" customHeight="1" x14ac:dyDescent="0.35">
      <c r="B20" s="63"/>
      <c r="C20" s="56" t="s">
        <v>61</v>
      </c>
      <c r="D20" s="3"/>
      <c r="E20" s="20"/>
      <c r="F20" s="21"/>
      <c r="G20" s="21"/>
      <c r="H20" s="21"/>
      <c r="I20" s="21"/>
      <c r="J20" s="20"/>
      <c r="K20" s="21"/>
      <c r="L20" s="21"/>
      <c r="M20" s="21"/>
      <c r="N20" s="21"/>
      <c r="O20" s="20"/>
      <c r="P20" s="21"/>
      <c r="Q20" s="21"/>
      <c r="R20" s="21"/>
      <c r="S20" s="21"/>
      <c r="T20" s="20"/>
      <c r="U20" s="21"/>
      <c r="V20" s="21"/>
      <c r="W20" s="21"/>
      <c r="X20" s="21"/>
      <c r="Y20" s="20"/>
      <c r="Z20" s="21"/>
      <c r="AA20" s="21"/>
      <c r="AB20" s="21"/>
      <c r="AC20" s="21"/>
      <c r="AD20" s="20"/>
      <c r="AE20" s="21"/>
      <c r="AF20" s="21"/>
      <c r="AG20" s="21"/>
      <c r="AH20" s="21"/>
      <c r="AI20" s="20"/>
      <c r="AJ20" s="21"/>
      <c r="AK20" s="21"/>
      <c r="AL20" s="21"/>
      <c r="AM20" s="21"/>
      <c r="AN20" s="20"/>
      <c r="AO20" s="21"/>
      <c r="AP20" s="21"/>
      <c r="AQ20" s="21"/>
      <c r="AR20" s="25"/>
      <c r="AS20" s="6">
        <f t="shared" si="0"/>
        <v>0</v>
      </c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F20" s="45" t="s">
        <v>61</v>
      </c>
      <c r="BG20" s="4" t="str">
        <f t="shared" si="2"/>
        <v xml:space="preserve">, , , , , , , , , , , , , , , , , , , , , , , , , , , , , , , , , , , , , , , </v>
      </c>
      <c r="BH20" s="15">
        <f t="shared" si="4"/>
        <v>0</v>
      </c>
    </row>
    <row r="21" spans="2:60" ht="18" customHeight="1" thickBot="1" x14ac:dyDescent="0.4">
      <c r="B21" s="64"/>
      <c r="C21" s="57" t="s">
        <v>62</v>
      </c>
      <c r="D21" s="3"/>
      <c r="E21" s="22"/>
      <c r="F21" s="23"/>
      <c r="G21" s="23"/>
      <c r="H21" s="23"/>
      <c r="I21" s="23"/>
      <c r="J21" s="22"/>
      <c r="K21" s="23"/>
      <c r="L21" s="23"/>
      <c r="M21" s="23"/>
      <c r="N21" s="23"/>
      <c r="O21" s="22"/>
      <c r="P21" s="23"/>
      <c r="Q21" s="23"/>
      <c r="R21" s="23"/>
      <c r="S21" s="23"/>
      <c r="T21" s="22"/>
      <c r="U21" s="23"/>
      <c r="V21" s="23"/>
      <c r="W21" s="23"/>
      <c r="X21" s="23"/>
      <c r="Y21" s="22"/>
      <c r="Z21" s="23"/>
      <c r="AA21" s="23"/>
      <c r="AB21" s="23"/>
      <c r="AC21" s="23"/>
      <c r="AD21" s="22"/>
      <c r="AE21" s="23"/>
      <c r="AF21" s="23"/>
      <c r="AG21" s="23"/>
      <c r="AH21" s="23"/>
      <c r="AI21" s="22"/>
      <c r="AJ21" s="23"/>
      <c r="AK21" s="23"/>
      <c r="AL21" s="23"/>
      <c r="AM21" s="23"/>
      <c r="AN21" s="22"/>
      <c r="AO21" s="23"/>
      <c r="AP21" s="23"/>
      <c r="AQ21" s="23"/>
      <c r="AR21" s="26"/>
      <c r="AS21" s="7">
        <f t="shared" si="0"/>
        <v>0</v>
      </c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F21" s="46" t="s">
        <v>62</v>
      </c>
      <c r="BG21" s="4" t="str">
        <f t="shared" si="2"/>
        <v xml:space="preserve">, , , , , , , , , , , , , , , , , , , , , , , , , , , , , , , , , , , , , , , </v>
      </c>
      <c r="BH21" s="15">
        <f t="shared" si="4"/>
        <v>0</v>
      </c>
    </row>
    <row r="22" spans="2:60" ht="18" customHeight="1" x14ac:dyDescent="0.35">
      <c r="B22" s="62" t="s">
        <v>63</v>
      </c>
      <c r="C22" s="58" t="s">
        <v>64</v>
      </c>
      <c r="D22" s="3"/>
      <c r="E22" s="18"/>
      <c r="F22" s="19"/>
      <c r="G22" s="19"/>
      <c r="H22" s="19"/>
      <c r="I22" s="19"/>
      <c r="J22" s="18"/>
      <c r="K22" s="19"/>
      <c r="L22" s="19"/>
      <c r="M22" s="19"/>
      <c r="N22" s="19"/>
      <c r="O22" s="18"/>
      <c r="P22" s="19"/>
      <c r="Q22" s="19"/>
      <c r="R22" s="19"/>
      <c r="S22" s="19"/>
      <c r="T22" s="18"/>
      <c r="U22" s="19"/>
      <c r="V22" s="19"/>
      <c r="W22" s="19"/>
      <c r="X22" s="19"/>
      <c r="Y22" s="18"/>
      <c r="Z22" s="19"/>
      <c r="AA22" s="19"/>
      <c r="AB22" s="19"/>
      <c r="AC22" s="19"/>
      <c r="AD22" s="18"/>
      <c r="AE22" s="19"/>
      <c r="AF22" s="19"/>
      <c r="AG22" s="19"/>
      <c r="AH22" s="19"/>
      <c r="AI22" s="18"/>
      <c r="AJ22" s="19"/>
      <c r="AK22" s="19"/>
      <c r="AL22" s="19"/>
      <c r="AM22" s="19"/>
      <c r="AN22" s="18"/>
      <c r="AO22" s="19"/>
      <c r="AP22" s="19"/>
      <c r="AQ22" s="19"/>
      <c r="AR22" s="24"/>
      <c r="AS22" s="5">
        <f t="shared" si="0"/>
        <v>0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F22" s="47" t="s">
        <v>64</v>
      </c>
      <c r="BG22" s="4" t="str">
        <f t="shared" si="2"/>
        <v xml:space="preserve">, , , , , , , , , , , , , , , , , , , , , , , , , , , , , , , , , , , , , , , </v>
      </c>
      <c r="BH22" s="15">
        <f t="shared" si="4"/>
        <v>0</v>
      </c>
    </row>
    <row r="23" spans="2:60" ht="18" customHeight="1" x14ac:dyDescent="0.35">
      <c r="B23" s="63"/>
      <c r="C23" s="56" t="s">
        <v>65</v>
      </c>
      <c r="D23" s="3"/>
      <c r="E23" s="20" t="s">
        <v>0</v>
      </c>
      <c r="F23" s="21"/>
      <c r="G23" s="21"/>
      <c r="H23" s="21"/>
      <c r="I23" s="21"/>
      <c r="J23" s="20"/>
      <c r="K23" s="21"/>
      <c r="L23" s="21"/>
      <c r="M23" s="21"/>
      <c r="N23" s="21"/>
      <c r="O23" s="20"/>
      <c r="P23" s="21"/>
      <c r="Q23" s="21"/>
      <c r="R23" s="21"/>
      <c r="S23" s="21"/>
      <c r="T23" s="20"/>
      <c r="U23" s="21"/>
      <c r="V23" s="21"/>
      <c r="W23" s="21"/>
      <c r="X23" s="21"/>
      <c r="Y23" s="20"/>
      <c r="Z23" s="21"/>
      <c r="AA23" s="21"/>
      <c r="AB23" s="21"/>
      <c r="AC23" s="21"/>
      <c r="AD23" s="20"/>
      <c r="AE23" s="21"/>
      <c r="AF23" s="21"/>
      <c r="AG23" s="21"/>
      <c r="AH23" s="21"/>
      <c r="AI23" s="20"/>
      <c r="AJ23" s="21"/>
      <c r="AK23" s="21"/>
      <c r="AL23" s="21"/>
      <c r="AM23" s="21"/>
      <c r="AN23" s="20"/>
      <c r="AO23" s="21"/>
      <c r="AP23" s="21"/>
      <c r="AQ23" s="21"/>
      <c r="AR23" s="25"/>
      <c r="AS23" s="6">
        <f t="shared" si="0"/>
        <v>1</v>
      </c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45" t="s">
        <v>65</v>
      </c>
      <c r="BG23" s="4" t="str">
        <f t="shared" si="2"/>
        <v xml:space="preserve">Persona 1, , , , , , , , , , , , , , , , , , , , , , , , , , , , , , , , , , , , , , , </v>
      </c>
      <c r="BH23" s="15">
        <f t="shared" si="4"/>
        <v>1</v>
      </c>
    </row>
    <row r="24" spans="2:60" ht="18" customHeight="1" x14ac:dyDescent="0.35">
      <c r="B24" s="63"/>
      <c r="C24" s="56" t="s">
        <v>66</v>
      </c>
      <c r="D24" s="3"/>
      <c r="E24" s="20"/>
      <c r="F24" s="21"/>
      <c r="G24" s="21"/>
      <c r="H24" s="21"/>
      <c r="I24" s="21"/>
      <c r="J24" s="20"/>
      <c r="K24" s="21"/>
      <c r="L24" s="21"/>
      <c r="M24" s="21"/>
      <c r="N24" s="21"/>
      <c r="O24" s="20"/>
      <c r="P24" s="21"/>
      <c r="Q24" s="21"/>
      <c r="R24" s="21"/>
      <c r="S24" s="21"/>
      <c r="T24" s="20"/>
      <c r="U24" s="21"/>
      <c r="V24" s="21"/>
      <c r="W24" s="21"/>
      <c r="X24" s="21"/>
      <c r="Y24" s="20"/>
      <c r="Z24" s="21"/>
      <c r="AA24" s="21"/>
      <c r="AB24" s="21"/>
      <c r="AC24" s="21"/>
      <c r="AD24" s="20"/>
      <c r="AE24" s="21"/>
      <c r="AF24" s="21"/>
      <c r="AG24" s="21"/>
      <c r="AH24" s="21"/>
      <c r="AI24" s="20"/>
      <c r="AJ24" s="21"/>
      <c r="AK24" s="21"/>
      <c r="AL24" s="21"/>
      <c r="AM24" s="21"/>
      <c r="AN24" s="20"/>
      <c r="AO24" s="21"/>
      <c r="AP24" s="21"/>
      <c r="AQ24" s="21"/>
      <c r="AR24" s="25"/>
      <c r="AS24" s="6">
        <f t="shared" si="0"/>
        <v>0</v>
      </c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F24" s="45" t="s">
        <v>66</v>
      </c>
      <c r="BG24" s="4" t="str">
        <f t="shared" si="2"/>
        <v xml:space="preserve">, , , , , , , , , , , , , , , , , , , , , , , , , , , , , , , , , , , , , , , </v>
      </c>
      <c r="BH24" s="15">
        <f t="shared" si="4"/>
        <v>0</v>
      </c>
    </row>
    <row r="25" spans="2:60" ht="18" customHeight="1" thickBot="1" x14ac:dyDescent="0.4">
      <c r="B25" s="64"/>
      <c r="C25" s="57" t="s">
        <v>67</v>
      </c>
      <c r="D25" s="3"/>
      <c r="E25" s="22"/>
      <c r="F25" s="23"/>
      <c r="G25" s="23"/>
      <c r="H25" s="23"/>
      <c r="I25" s="23"/>
      <c r="J25" s="22"/>
      <c r="K25" s="23"/>
      <c r="L25" s="23"/>
      <c r="M25" s="23"/>
      <c r="N25" s="23"/>
      <c r="O25" s="22"/>
      <c r="P25" s="23"/>
      <c r="Q25" s="23"/>
      <c r="R25" s="23"/>
      <c r="S25" s="23"/>
      <c r="T25" s="22"/>
      <c r="U25" s="23"/>
      <c r="V25" s="23"/>
      <c r="W25" s="23"/>
      <c r="X25" s="23"/>
      <c r="Y25" s="22"/>
      <c r="Z25" s="23"/>
      <c r="AA25" s="23"/>
      <c r="AB25" s="23"/>
      <c r="AC25" s="23"/>
      <c r="AD25" s="22"/>
      <c r="AE25" s="23"/>
      <c r="AF25" s="23"/>
      <c r="AG25" s="23"/>
      <c r="AH25" s="23"/>
      <c r="AI25" s="22"/>
      <c r="AJ25" s="23"/>
      <c r="AK25" s="23"/>
      <c r="AL25" s="23"/>
      <c r="AM25" s="23"/>
      <c r="AN25" s="22"/>
      <c r="AO25" s="23"/>
      <c r="AP25" s="23"/>
      <c r="AQ25" s="23"/>
      <c r="AR25" s="26"/>
      <c r="AS25" s="7">
        <f t="shared" si="0"/>
        <v>0</v>
      </c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F25" s="46" t="s">
        <v>67</v>
      </c>
      <c r="BG25" s="4" t="str">
        <f t="shared" si="2"/>
        <v xml:space="preserve">, , , , , , , , , , , , , , , , , , , , , , , , , , , , , , , , , , , , , , , </v>
      </c>
      <c r="BH25" s="15">
        <f t="shared" si="4"/>
        <v>0</v>
      </c>
    </row>
    <row r="26" spans="2:60" ht="18" customHeight="1" x14ac:dyDescent="0.35">
      <c r="B26" s="62" t="s">
        <v>68</v>
      </c>
      <c r="C26" s="58" t="s">
        <v>69</v>
      </c>
      <c r="D26" s="3"/>
      <c r="E26" s="18" t="s">
        <v>0</v>
      </c>
      <c r="F26" s="19"/>
      <c r="G26" s="19"/>
      <c r="H26" s="19"/>
      <c r="I26" s="19"/>
      <c r="J26" s="18"/>
      <c r="K26" s="19"/>
      <c r="L26" s="19"/>
      <c r="M26" s="19"/>
      <c r="N26" s="19"/>
      <c r="O26" s="18"/>
      <c r="P26" s="19"/>
      <c r="Q26" s="19"/>
      <c r="R26" s="19"/>
      <c r="S26" s="19"/>
      <c r="T26" s="18"/>
      <c r="U26" s="19"/>
      <c r="V26" s="19"/>
      <c r="W26" s="19"/>
      <c r="X26" s="19"/>
      <c r="Y26" s="18"/>
      <c r="Z26" s="19"/>
      <c r="AA26" s="19"/>
      <c r="AB26" s="19"/>
      <c r="AC26" s="19"/>
      <c r="AD26" s="18"/>
      <c r="AE26" s="19"/>
      <c r="AF26" s="19"/>
      <c r="AG26" s="19"/>
      <c r="AH26" s="19"/>
      <c r="AI26" s="18"/>
      <c r="AJ26" s="19"/>
      <c r="AK26" s="19"/>
      <c r="AL26" s="19"/>
      <c r="AM26" s="19"/>
      <c r="AN26" s="18"/>
      <c r="AO26" s="19"/>
      <c r="AP26" s="19"/>
      <c r="AQ26" s="19"/>
      <c r="AR26" s="24"/>
      <c r="AS26" s="5">
        <f t="shared" si="0"/>
        <v>1</v>
      </c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F26" s="47" t="s">
        <v>69</v>
      </c>
      <c r="BG26" s="4" t="str">
        <f t="shared" si="2"/>
        <v xml:space="preserve">Persona 1, , , , , , , , , , , , , , , , , , , , , , , , , , , , , , , , , , , , , , , </v>
      </c>
      <c r="BH26" s="15">
        <f t="shared" si="4"/>
        <v>1</v>
      </c>
    </row>
    <row r="27" spans="2:60" ht="18" customHeight="1" x14ac:dyDescent="0.35">
      <c r="B27" s="63"/>
      <c r="C27" s="56" t="s">
        <v>70</v>
      </c>
      <c r="D27" s="3"/>
      <c r="E27" s="20"/>
      <c r="F27" s="21"/>
      <c r="G27" s="21"/>
      <c r="H27" s="21"/>
      <c r="I27" s="21"/>
      <c r="J27" s="20"/>
      <c r="K27" s="21"/>
      <c r="L27" s="21"/>
      <c r="M27" s="21"/>
      <c r="N27" s="21"/>
      <c r="O27" s="20"/>
      <c r="P27" s="21"/>
      <c r="Q27" s="21"/>
      <c r="R27" s="21"/>
      <c r="S27" s="21"/>
      <c r="T27" s="20"/>
      <c r="U27" s="21"/>
      <c r="V27" s="21"/>
      <c r="W27" s="21"/>
      <c r="X27" s="21"/>
      <c r="Y27" s="20"/>
      <c r="Z27" s="21"/>
      <c r="AA27" s="21"/>
      <c r="AB27" s="21"/>
      <c r="AC27" s="21"/>
      <c r="AD27" s="20"/>
      <c r="AE27" s="21"/>
      <c r="AF27" s="21"/>
      <c r="AG27" s="21"/>
      <c r="AH27" s="21"/>
      <c r="AI27" s="20"/>
      <c r="AJ27" s="21"/>
      <c r="AK27" s="21"/>
      <c r="AL27" s="21"/>
      <c r="AM27" s="21"/>
      <c r="AN27" s="20"/>
      <c r="AO27" s="21"/>
      <c r="AP27" s="21"/>
      <c r="AQ27" s="21"/>
      <c r="AR27" s="25"/>
      <c r="AS27" s="6">
        <f t="shared" si="0"/>
        <v>0</v>
      </c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F27" s="45" t="s">
        <v>70</v>
      </c>
      <c r="BG27" s="4" t="str">
        <f t="shared" si="2"/>
        <v xml:space="preserve">, , , , , , , , , , , , , , , , , , , , , , , , , , , , , , , , , , , , , , , </v>
      </c>
      <c r="BH27" s="15">
        <f t="shared" si="4"/>
        <v>0</v>
      </c>
    </row>
    <row r="28" spans="2:60" ht="18" customHeight="1" x14ac:dyDescent="0.35">
      <c r="B28" s="63"/>
      <c r="C28" s="56" t="s">
        <v>71</v>
      </c>
      <c r="D28" s="3"/>
      <c r="E28" s="20"/>
      <c r="F28" s="21"/>
      <c r="G28" s="21"/>
      <c r="H28" s="21"/>
      <c r="I28" s="21"/>
      <c r="J28" s="20"/>
      <c r="K28" s="21"/>
      <c r="L28" s="21"/>
      <c r="M28" s="21"/>
      <c r="N28" s="21"/>
      <c r="O28" s="20"/>
      <c r="P28" s="21"/>
      <c r="Q28" s="21"/>
      <c r="R28" s="21"/>
      <c r="S28" s="21"/>
      <c r="T28" s="20"/>
      <c r="U28" s="21"/>
      <c r="V28" s="21"/>
      <c r="W28" s="21"/>
      <c r="X28" s="21"/>
      <c r="Y28" s="20"/>
      <c r="Z28" s="21"/>
      <c r="AA28" s="21"/>
      <c r="AB28" s="21"/>
      <c r="AC28" s="21"/>
      <c r="AD28" s="20"/>
      <c r="AE28" s="21"/>
      <c r="AF28" s="21"/>
      <c r="AG28" s="21"/>
      <c r="AH28" s="21"/>
      <c r="AI28" s="20"/>
      <c r="AJ28" s="21"/>
      <c r="AK28" s="21"/>
      <c r="AL28" s="21"/>
      <c r="AM28" s="21"/>
      <c r="AN28" s="20"/>
      <c r="AO28" s="21"/>
      <c r="AP28" s="21"/>
      <c r="AQ28" s="21"/>
      <c r="AR28" s="25"/>
      <c r="AS28" s="6">
        <f t="shared" si="0"/>
        <v>0</v>
      </c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F28" s="45" t="s">
        <v>71</v>
      </c>
      <c r="BG28" s="4" t="str">
        <f t="shared" si="2"/>
        <v xml:space="preserve">, , , , , , , , , , , , , , , , , , , , , , , , , , , , , , , , , , , , , , , </v>
      </c>
      <c r="BH28" s="15">
        <f t="shared" si="4"/>
        <v>0</v>
      </c>
    </row>
    <row r="29" spans="2:60" ht="18" customHeight="1" x14ac:dyDescent="0.35">
      <c r="B29" s="63"/>
      <c r="C29" s="56" t="s">
        <v>72</v>
      </c>
      <c r="D29" s="3"/>
      <c r="E29" s="20"/>
      <c r="F29" s="21"/>
      <c r="G29" s="21"/>
      <c r="H29" s="21"/>
      <c r="I29" s="21"/>
      <c r="J29" s="20"/>
      <c r="K29" s="21"/>
      <c r="L29" s="21"/>
      <c r="M29" s="21"/>
      <c r="N29" s="21"/>
      <c r="O29" s="20"/>
      <c r="P29" s="21"/>
      <c r="Q29" s="21"/>
      <c r="R29" s="21"/>
      <c r="S29" s="21"/>
      <c r="T29" s="20"/>
      <c r="U29" s="21"/>
      <c r="V29" s="21"/>
      <c r="W29" s="21"/>
      <c r="X29" s="21"/>
      <c r="Y29" s="20"/>
      <c r="Z29" s="21"/>
      <c r="AA29" s="21"/>
      <c r="AB29" s="21"/>
      <c r="AC29" s="21"/>
      <c r="AD29" s="20"/>
      <c r="AE29" s="21"/>
      <c r="AF29" s="21"/>
      <c r="AG29" s="21"/>
      <c r="AH29" s="21"/>
      <c r="AI29" s="20"/>
      <c r="AJ29" s="21"/>
      <c r="AK29" s="21"/>
      <c r="AL29" s="21"/>
      <c r="AM29" s="21"/>
      <c r="AN29" s="20"/>
      <c r="AO29" s="21"/>
      <c r="AP29" s="21"/>
      <c r="AQ29" s="21"/>
      <c r="AR29" s="25"/>
      <c r="AS29" s="6">
        <f t="shared" si="0"/>
        <v>0</v>
      </c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F29" s="45" t="s">
        <v>72</v>
      </c>
      <c r="BG29" s="4" t="str">
        <f t="shared" si="2"/>
        <v xml:space="preserve">, , , , , , , , , , , , , , , , , , , , , , , , , , , , , , , , , , , , , , , </v>
      </c>
      <c r="BH29" s="15">
        <f t="shared" si="4"/>
        <v>0</v>
      </c>
    </row>
    <row r="30" spans="2:60" ht="18" customHeight="1" thickBot="1" x14ac:dyDescent="0.4">
      <c r="B30" s="64"/>
      <c r="C30" s="57" t="s">
        <v>73</v>
      </c>
      <c r="D30" s="3"/>
      <c r="E30" s="22"/>
      <c r="F30" s="23"/>
      <c r="G30" s="23"/>
      <c r="H30" s="23"/>
      <c r="I30" s="23"/>
      <c r="J30" s="22"/>
      <c r="K30" s="23"/>
      <c r="L30" s="23"/>
      <c r="M30" s="23"/>
      <c r="N30" s="23"/>
      <c r="O30" s="22"/>
      <c r="P30" s="23"/>
      <c r="Q30" s="23"/>
      <c r="R30" s="23"/>
      <c r="S30" s="23"/>
      <c r="T30" s="22"/>
      <c r="U30" s="23"/>
      <c r="V30" s="23"/>
      <c r="W30" s="23"/>
      <c r="X30" s="23"/>
      <c r="Y30" s="22"/>
      <c r="Z30" s="23"/>
      <c r="AA30" s="23"/>
      <c r="AB30" s="23"/>
      <c r="AC30" s="23"/>
      <c r="AD30" s="22"/>
      <c r="AE30" s="23"/>
      <c r="AF30" s="23"/>
      <c r="AG30" s="23"/>
      <c r="AH30" s="23"/>
      <c r="AI30" s="22"/>
      <c r="AJ30" s="23"/>
      <c r="AK30" s="23"/>
      <c r="AL30" s="23"/>
      <c r="AM30" s="23"/>
      <c r="AN30" s="22"/>
      <c r="AO30" s="23"/>
      <c r="AP30" s="23"/>
      <c r="AQ30" s="23"/>
      <c r="AR30" s="26"/>
      <c r="AS30" s="7">
        <f t="shared" si="0"/>
        <v>0</v>
      </c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F30" s="46" t="s">
        <v>73</v>
      </c>
      <c r="BG30" s="4" t="str">
        <f t="shared" si="2"/>
        <v xml:space="preserve">, , , , , , , , , , , , , , , , , , , , , , , , , , , , , , , , , , , , , , , </v>
      </c>
      <c r="BH30" s="15">
        <f t="shared" si="4"/>
        <v>0</v>
      </c>
    </row>
    <row r="31" spans="2:60" x14ac:dyDescent="0.35">
      <c r="AR31" t="s">
        <v>74</v>
      </c>
      <c r="AS31" s="16">
        <f>SUM(AS7:AS30)</f>
        <v>5</v>
      </c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H31" s="14">
        <f>SUM(BH7:BH30)</f>
        <v>5</v>
      </c>
    </row>
    <row r="33" spans="5:44" s="27" customFormat="1" x14ac:dyDescent="0.35">
      <c r="E33" s="27">
        <f>COUNTA(E7:E30)</f>
        <v>5</v>
      </c>
      <c r="F33" s="27">
        <f t="shared" ref="F33:AR33" si="5">COUNTA(F7:F30)</f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  <c r="J33" s="27">
        <f t="shared" si="5"/>
        <v>0</v>
      </c>
      <c r="K33" s="27">
        <f t="shared" si="5"/>
        <v>0</v>
      </c>
      <c r="L33" s="27">
        <f t="shared" si="5"/>
        <v>0</v>
      </c>
      <c r="M33" s="27">
        <f t="shared" si="5"/>
        <v>0</v>
      </c>
      <c r="N33" s="27">
        <f t="shared" si="5"/>
        <v>0</v>
      </c>
      <c r="O33" s="27">
        <f t="shared" si="5"/>
        <v>0</v>
      </c>
      <c r="P33" s="27">
        <f t="shared" si="5"/>
        <v>0</v>
      </c>
      <c r="Q33" s="27">
        <f t="shared" si="5"/>
        <v>0</v>
      </c>
      <c r="R33" s="27">
        <f t="shared" si="5"/>
        <v>0</v>
      </c>
      <c r="S33" s="27">
        <f t="shared" si="5"/>
        <v>0</v>
      </c>
      <c r="T33" s="27">
        <f t="shared" si="5"/>
        <v>0</v>
      </c>
      <c r="U33" s="27">
        <f t="shared" si="5"/>
        <v>0</v>
      </c>
      <c r="V33" s="27">
        <f t="shared" si="5"/>
        <v>0</v>
      </c>
      <c r="W33" s="27">
        <f t="shared" si="5"/>
        <v>0</v>
      </c>
      <c r="X33" s="27">
        <f t="shared" si="5"/>
        <v>0</v>
      </c>
      <c r="Y33" s="27">
        <f t="shared" si="5"/>
        <v>0</v>
      </c>
      <c r="Z33" s="27">
        <f t="shared" si="5"/>
        <v>0</v>
      </c>
      <c r="AA33" s="27">
        <f t="shared" si="5"/>
        <v>0</v>
      </c>
      <c r="AB33" s="27">
        <f t="shared" si="5"/>
        <v>0</v>
      </c>
      <c r="AC33" s="27">
        <f t="shared" si="5"/>
        <v>0</v>
      </c>
      <c r="AD33" s="27">
        <f t="shared" si="5"/>
        <v>0</v>
      </c>
      <c r="AE33" s="27">
        <f t="shared" si="5"/>
        <v>0</v>
      </c>
      <c r="AF33" s="27">
        <f t="shared" si="5"/>
        <v>0</v>
      </c>
      <c r="AG33" s="27">
        <f t="shared" si="5"/>
        <v>0</v>
      </c>
      <c r="AH33" s="27">
        <f t="shared" si="5"/>
        <v>0</v>
      </c>
      <c r="AI33" s="27">
        <f t="shared" si="5"/>
        <v>0</v>
      </c>
      <c r="AJ33" s="27">
        <f t="shared" si="5"/>
        <v>0</v>
      </c>
      <c r="AK33" s="27">
        <f t="shared" si="5"/>
        <v>0</v>
      </c>
      <c r="AL33" s="27">
        <f t="shared" si="5"/>
        <v>0</v>
      </c>
      <c r="AM33" s="27">
        <f t="shared" si="5"/>
        <v>0</v>
      </c>
      <c r="AN33" s="27">
        <f t="shared" si="5"/>
        <v>0</v>
      </c>
      <c r="AO33" s="27">
        <f t="shared" si="5"/>
        <v>0</v>
      </c>
      <c r="AP33" s="27">
        <f t="shared" si="5"/>
        <v>0</v>
      </c>
      <c r="AQ33" s="27">
        <f t="shared" si="5"/>
        <v>0</v>
      </c>
      <c r="AR33" s="27">
        <f t="shared" si="5"/>
        <v>0</v>
      </c>
    </row>
  </sheetData>
  <mergeCells count="7">
    <mergeCell ref="B26:B30"/>
    <mergeCell ref="B5:C5"/>
    <mergeCell ref="B7:B11"/>
    <mergeCell ref="B12:B15"/>
    <mergeCell ref="B16:B18"/>
    <mergeCell ref="B19:B21"/>
    <mergeCell ref="B22:B25"/>
  </mergeCells>
  <phoneticPr fontId="15" type="noConversion"/>
  <conditionalFormatting sqref="AS7:BD30">
    <cfRule type="dataBar" priority="91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{A96A1369-2A29-45AB-AD36-8D51A2CA36EE}</x14:id>
        </ext>
      </extLst>
    </cfRule>
  </conditionalFormatting>
  <dataValidations count="1">
    <dataValidation type="list" allowBlank="1" showInputMessage="1" showErrorMessage="1" sqref="E7:AR30" xr:uid="{00000000-0002-0000-0000-000000000000}">
      <formula1>$BH$1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6A1369-2A29-45AB-AD36-8D51A2CA36EE}">
            <x14:dataBar minLength="0" maxLength="100" border="1" negativeBarBorderColorSameAsPositive="0">
              <x14:cfvo type="autoMin"/>
              <x14:cfvo type="autoMax"/>
              <x14:borderColor theme="7"/>
              <x14:negativeFillColor rgb="FFFF0000"/>
              <x14:negativeBorderColor rgb="FFFF0000"/>
              <x14:axisColor rgb="FF000000"/>
            </x14:dataBar>
          </x14:cfRule>
          <xm:sqref>AS7:BD30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113C-8208-4ED9-8619-8282DF08E10C}">
  <sheetPr>
    <tabColor rgb="FF0070C0"/>
  </sheetPr>
  <dimension ref="A3:J32"/>
  <sheetViews>
    <sheetView showGridLines="0" topLeftCell="A2" zoomScale="70" zoomScaleNormal="70" workbookViewId="0">
      <selection activeCell="D6" sqref="D6"/>
    </sheetView>
  </sheetViews>
  <sheetFormatPr baseColWidth="10" defaultColWidth="11.3984375" defaultRowHeight="13.5" x14ac:dyDescent="0.35"/>
  <cols>
    <col min="1" max="1" width="13.69921875" bestFit="1" customWidth="1"/>
    <col min="2" max="2" width="30.69921875" customWidth="1"/>
    <col min="3" max="3" width="9.09765625" customWidth="1"/>
    <col min="4" max="4" width="19.69921875" customWidth="1"/>
    <col min="5" max="5" width="11.59765625" hidden="1" customWidth="1"/>
    <col min="6" max="6" width="12.09765625" hidden="1" customWidth="1"/>
    <col min="7" max="7" width="7.59765625" customWidth="1"/>
    <col min="8" max="8" width="9.69921875" bestFit="1" customWidth="1"/>
    <col min="9" max="9" width="33.8984375" bestFit="1" customWidth="1"/>
    <col min="10" max="10" width="8.8984375" customWidth="1"/>
  </cols>
  <sheetData>
    <row r="3" spans="1:10" x14ac:dyDescent="0.35">
      <c r="D3" s="68" t="s">
        <v>75</v>
      </c>
      <c r="E3" s="32"/>
    </row>
    <row r="4" spans="1:10" x14ac:dyDescent="0.35">
      <c r="D4" s="68"/>
      <c r="E4" s="32"/>
    </row>
    <row r="5" spans="1:10" ht="34.5" thickBot="1" x14ac:dyDescent="0.85">
      <c r="D5" s="42">
        <v>1</v>
      </c>
      <c r="E5" s="33"/>
      <c r="H5" s="67" t="s">
        <v>76</v>
      </c>
      <c r="I5" s="67"/>
      <c r="J5" s="67"/>
    </row>
    <row r="6" spans="1:10" ht="56.5" thickBot="1" x14ac:dyDescent="0.4">
      <c r="A6" s="59" t="s">
        <v>1</v>
      </c>
      <c r="B6" s="54" t="s">
        <v>2</v>
      </c>
      <c r="C6" s="60" t="s">
        <v>43</v>
      </c>
      <c r="D6" s="29" t="s">
        <v>77</v>
      </c>
      <c r="E6" s="40" t="s">
        <v>78</v>
      </c>
      <c r="F6" s="41" t="s">
        <v>79</v>
      </c>
      <c r="H6" s="40" t="s">
        <v>80</v>
      </c>
      <c r="I6" s="40" t="s">
        <v>81</v>
      </c>
      <c r="J6" s="40" t="s">
        <v>82</v>
      </c>
    </row>
    <row r="7" spans="1:10" ht="20.5" customHeight="1" x14ac:dyDescent="0.35">
      <c r="A7" s="62" t="s">
        <v>44</v>
      </c>
      <c r="B7" s="55" t="s">
        <v>45</v>
      </c>
      <c r="C7" s="5">
        <f>'Fortalezas Equipo'!AS7</f>
        <v>0</v>
      </c>
      <c r="D7" s="35">
        <f>C7/$D$5</f>
        <v>0</v>
      </c>
      <c r="E7" s="36">
        <f>D7+0.000001*ROW(D7)</f>
        <v>6.9999999999999999E-6</v>
      </c>
      <c r="F7">
        <f>_xlfn.RANK.EQ(E7,$E$7:$E$30,0)</f>
        <v>24</v>
      </c>
      <c r="H7" s="37">
        <v>1</v>
      </c>
      <c r="I7" s="39" t="str">
        <f t="shared" ref="I7:I30" si="0">INDEX($B$7:$B$30,MATCH(H7,$F$7:$F$30,0))</f>
        <v>Aprecio de la belleza</v>
      </c>
      <c r="J7" s="38">
        <f>INDEX($E$7:$E$30,MATCH(H7,$F$7:$F$30,0))</f>
        <v>1.0000260000000001</v>
      </c>
    </row>
    <row r="8" spans="1:10" ht="20.5" customHeight="1" x14ac:dyDescent="0.35">
      <c r="A8" s="63"/>
      <c r="B8" s="56" t="s">
        <v>46</v>
      </c>
      <c r="C8" s="6">
        <f>'Fortalezas Equipo'!AS8</f>
        <v>0</v>
      </c>
      <c r="D8" s="35">
        <f t="shared" ref="D8:D30" si="1">C8/$D$5</f>
        <v>0</v>
      </c>
      <c r="E8" s="36">
        <f>D8+0.000001*ROW(D8)</f>
        <v>7.9999999999999996E-6</v>
      </c>
      <c r="F8">
        <f t="shared" ref="F8:F30" si="2">_xlfn.RANK.EQ(E8,$E$7:$E$30,0)</f>
        <v>23</v>
      </c>
      <c r="H8" s="37">
        <v>2</v>
      </c>
      <c r="I8" s="39" t="str">
        <f t="shared" si="0"/>
        <v>Humildad​</v>
      </c>
      <c r="J8" s="38">
        <f>INDEX($E$7:$E$30,MATCH(H8,$F$7:$F$30,0))</f>
        <v>1.0000230000000001</v>
      </c>
    </row>
    <row r="9" spans="1:10" ht="20.5" customHeight="1" x14ac:dyDescent="0.35">
      <c r="A9" s="63"/>
      <c r="B9" s="56" t="s">
        <v>47</v>
      </c>
      <c r="C9" s="6">
        <f>'Fortalezas Equipo'!AS9</f>
        <v>1</v>
      </c>
      <c r="D9" s="35">
        <f t="shared" si="1"/>
        <v>1</v>
      </c>
      <c r="E9" s="36">
        <f t="shared" ref="E9:E30" si="3">D9+0.000001*ROW(D9)</f>
        <v>1.0000089999999999</v>
      </c>
      <c r="F9">
        <f t="shared" si="2"/>
        <v>5</v>
      </c>
      <c r="H9" s="37">
        <v>3</v>
      </c>
      <c r="I9" s="39" t="str">
        <f t="shared" si="0"/>
        <v>Perspectiva​</v>
      </c>
      <c r="J9" s="38">
        <f>INDEX($E$7:$E$30,MATCH(H9,$F$7:$F$30,0))</f>
        <v>1.000011</v>
      </c>
    </row>
    <row r="10" spans="1:10" ht="20.5" customHeight="1" x14ac:dyDescent="0.35">
      <c r="A10" s="63"/>
      <c r="B10" s="56" t="s">
        <v>48</v>
      </c>
      <c r="C10" s="6">
        <f>'Fortalezas Equipo'!AS10</f>
        <v>1</v>
      </c>
      <c r="D10" s="35">
        <f t="shared" si="1"/>
        <v>1</v>
      </c>
      <c r="E10" s="36">
        <f t="shared" si="3"/>
        <v>1.0000100000000001</v>
      </c>
      <c r="F10">
        <f t="shared" si="2"/>
        <v>4</v>
      </c>
      <c r="H10" s="37">
        <v>4</v>
      </c>
      <c r="I10" s="39" t="str">
        <f t="shared" si="0"/>
        <v>Amor por el aprendizaje</v>
      </c>
      <c r="J10" s="38">
        <f>INDEX($E$7:$E$30,MATCH(H10,$F$7:$F$30,0))</f>
        <v>1.0000100000000001</v>
      </c>
    </row>
    <row r="11" spans="1:10" ht="20.5" customHeight="1" thickBot="1" x14ac:dyDescent="0.4">
      <c r="A11" s="64"/>
      <c r="B11" s="57" t="s">
        <v>49</v>
      </c>
      <c r="C11" s="7">
        <f>'Fortalezas Equipo'!AS11</f>
        <v>1</v>
      </c>
      <c r="D11" s="35">
        <f t="shared" si="1"/>
        <v>1</v>
      </c>
      <c r="E11" s="36">
        <f t="shared" si="3"/>
        <v>1.000011</v>
      </c>
      <c r="F11">
        <f t="shared" si="2"/>
        <v>3</v>
      </c>
      <c r="H11" s="37">
        <v>5</v>
      </c>
      <c r="I11" s="39" t="str">
        <f t="shared" si="0"/>
        <v>Juicio</v>
      </c>
      <c r="J11" s="38">
        <f t="shared" ref="J11:J30" si="4">INDEX($E$7:$E$30,MATCH(H11,$F$7:$F$30,0))</f>
        <v>1.0000089999999999</v>
      </c>
    </row>
    <row r="12" spans="1:10" ht="20.5" customHeight="1" x14ac:dyDescent="0.35">
      <c r="A12" s="62" t="s">
        <v>50</v>
      </c>
      <c r="B12" s="58" t="s">
        <v>51</v>
      </c>
      <c r="C12" s="5">
        <f>'Fortalezas Equipo'!AS12</f>
        <v>0</v>
      </c>
      <c r="D12" s="35">
        <f t="shared" si="1"/>
        <v>0</v>
      </c>
      <c r="E12" s="36">
        <f t="shared" si="3"/>
        <v>1.2E-5</v>
      </c>
      <c r="F12">
        <f t="shared" si="2"/>
        <v>22</v>
      </c>
      <c r="H12" s="37">
        <v>6</v>
      </c>
      <c r="I12" s="39" t="str">
        <f t="shared" si="0"/>
        <v>Espiritualidad​</v>
      </c>
      <c r="J12" s="38">
        <f t="shared" si="4"/>
        <v>2.9999999999999997E-5</v>
      </c>
    </row>
    <row r="13" spans="1:10" ht="20.5" customHeight="1" x14ac:dyDescent="0.35">
      <c r="A13" s="63"/>
      <c r="B13" s="56" t="s">
        <v>52</v>
      </c>
      <c r="C13" s="6">
        <f>'Fortalezas Equipo'!AS13</f>
        <v>0</v>
      </c>
      <c r="D13" s="35">
        <f t="shared" si="1"/>
        <v>0</v>
      </c>
      <c r="E13" s="36">
        <f t="shared" si="3"/>
        <v>1.2999999999999999E-5</v>
      </c>
      <c r="F13">
        <f t="shared" si="2"/>
        <v>21</v>
      </c>
      <c r="H13" s="37">
        <v>7</v>
      </c>
      <c r="I13" s="39" t="str">
        <f t="shared" si="0"/>
        <v>Humor​</v>
      </c>
      <c r="J13" s="38">
        <f t="shared" si="4"/>
        <v>2.9E-5</v>
      </c>
    </row>
    <row r="14" spans="1:10" ht="20.5" customHeight="1" x14ac:dyDescent="0.35">
      <c r="A14" s="63"/>
      <c r="B14" s="56" t="s">
        <v>53</v>
      </c>
      <c r="C14" s="6">
        <f>'Fortalezas Equipo'!AS14</f>
        <v>0</v>
      </c>
      <c r="D14" s="35">
        <f t="shared" si="1"/>
        <v>0</v>
      </c>
      <c r="E14" s="36">
        <f t="shared" si="3"/>
        <v>1.4E-5</v>
      </c>
      <c r="F14">
        <f t="shared" si="2"/>
        <v>20</v>
      </c>
      <c r="H14" s="37">
        <v>8</v>
      </c>
      <c r="I14" s="39" t="str">
        <f t="shared" si="0"/>
        <v>Esperanza​</v>
      </c>
      <c r="J14" s="38">
        <f t="shared" si="4"/>
        <v>2.8E-5</v>
      </c>
    </row>
    <row r="15" spans="1:10" ht="20.5" customHeight="1" thickBot="1" x14ac:dyDescent="0.4">
      <c r="A15" s="64"/>
      <c r="B15" s="57" t="s">
        <v>54</v>
      </c>
      <c r="C15" s="6">
        <f>'Fortalezas Equipo'!AS15</f>
        <v>0</v>
      </c>
      <c r="D15" s="35">
        <f t="shared" si="1"/>
        <v>0</v>
      </c>
      <c r="E15" s="36">
        <f t="shared" si="3"/>
        <v>1.4999999999999999E-5</v>
      </c>
      <c r="F15">
        <f t="shared" si="2"/>
        <v>19</v>
      </c>
      <c r="H15" s="37">
        <v>9</v>
      </c>
      <c r="I15" s="39" t="str">
        <f t="shared" si="0"/>
        <v>Gratitud​</v>
      </c>
      <c r="J15" s="38">
        <f t="shared" si="4"/>
        <v>2.6999999999999999E-5</v>
      </c>
    </row>
    <row r="16" spans="1:10" ht="20.5" customHeight="1" x14ac:dyDescent="0.35">
      <c r="A16" s="62" t="s">
        <v>55</v>
      </c>
      <c r="B16" s="58" t="s">
        <v>56</v>
      </c>
      <c r="C16" s="5">
        <f>'Fortalezas Equipo'!AS16</f>
        <v>0</v>
      </c>
      <c r="D16" s="35">
        <f t="shared" si="1"/>
        <v>0</v>
      </c>
      <c r="E16" s="36">
        <f t="shared" si="3"/>
        <v>1.5999999999999999E-5</v>
      </c>
      <c r="F16">
        <f t="shared" si="2"/>
        <v>18</v>
      </c>
      <c r="H16" s="37">
        <v>10</v>
      </c>
      <c r="I16" s="39" t="str">
        <f t="shared" si="0"/>
        <v>Autorregulación</v>
      </c>
      <c r="J16" s="38">
        <f t="shared" si="4"/>
        <v>2.4999999999999998E-5</v>
      </c>
    </row>
    <row r="17" spans="1:10" ht="20.5" customHeight="1" x14ac:dyDescent="0.35">
      <c r="A17" s="63"/>
      <c r="B17" s="56" t="s">
        <v>57</v>
      </c>
      <c r="C17" s="6">
        <f>'Fortalezas Equipo'!AS17</f>
        <v>0</v>
      </c>
      <c r="D17" s="35">
        <f t="shared" si="1"/>
        <v>0</v>
      </c>
      <c r="E17" s="36">
        <f t="shared" si="3"/>
        <v>1.7E-5</v>
      </c>
      <c r="F17">
        <f t="shared" si="2"/>
        <v>17</v>
      </c>
      <c r="H17" s="37">
        <v>11</v>
      </c>
      <c r="I17" s="39" t="str">
        <f t="shared" si="0"/>
        <v>Prudencia​</v>
      </c>
      <c r="J17" s="38">
        <f t="shared" si="4"/>
        <v>2.4000000000000001E-5</v>
      </c>
    </row>
    <row r="18" spans="1:10" ht="20.5" customHeight="1" thickBot="1" x14ac:dyDescent="0.4">
      <c r="A18" s="64"/>
      <c r="B18" s="57" t="s">
        <v>58</v>
      </c>
      <c r="C18" s="6">
        <f>'Fortalezas Equipo'!AS18</f>
        <v>0</v>
      </c>
      <c r="D18" s="35">
        <f t="shared" si="1"/>
        <v>0</v>
      </c>
      <c r="E18" s="36">
        <f t="shared" si="3"/>
        <v>1.8E-5</v>
      </c>
      <c r="F18">
        <f t="shared" si="2"/>
        <v>16</v>
      </c>
      <c r="H18" s="37">
        <v>12</v>
      </c>
      <c r="I18" s="39" t="str">
        <f t="shared" si="0"/>
        <v>Perdón​</v>
      </c>
      <c r="J18" s="38">
        <f t="shared" si="4"/>
        <v>2.1999999999999999E-5</v>
      </c>
    </row>
    <row r="19" spans="1:10" ht="20.5" customHeight="1" x14ac:dyDescent="0.35">
      <c r="A19" s="62" t="s">
        <v>59</v>
      </c>
      <c r="B19" s="58" t="s">
        <v>60</v>
      </c>
      <c r="C19" s="5">
        <f>'Fortalezas Equipo'!AS19</f>
        <v>0</v>
      </c>
      <c r="D19" s="35">
        <f t="shared" si="1"/>
        <v>0</v>
      </c>
      <c r="E19" s="36">
        <f t="shared" si="3"/>
        <v>1.8999999999999998E-5</v>
      </c>
      <c r="F19">
        <f t="shared" si="2"/>
        <v>15</v>
      </c>
      <c r="H19" s="37">
        <v>13</v>
      </c>
      <c r="I19" s="39" t="str">
        <f t="shared" si="0"/>
        <v>Liderazgo​</v>
      </c>
      <c r="J19" s="38">
        <f t="shared" si="4"/>
        <v>2.0999999999999999E-5</v>
      </c>
    </row>
    <row r="20" spans="1:10" ht="20.5" customHeight="1" x14ac:dyDescent="0.35">
      <c r="A20" s="63"/>
      <c r="B20" s="56" t="s">
        <v>61</v>
      </c>
      <c r="C20" s="6">
        <f>'Fortalezas Equipo'!AS20</f>
        <v>0</v>
      </c>
      <c r="D20" s="35">
        <f t="shared" si="1"/>
        <v>0</v>
      </c>
      <c r="E20" s="36">
        <f t="shared" si="3"/>
        <v>1.9999999999999998E-5</v>
      </c>
      <c r="F20">
        <f t="shared" si="2"/>
        <v>14</v>
      </c>
      <c r="H20" s="37">
        <v>14</v>
      </c>
      <c r="I20" s="39" t="str">
        <f t="shared" si="0"/>
        <v>Equidad / Justicia</v>
      </c>
      <c r="J20" s="38">
        <f t="shared" si="4"/>
        <v>1.9999999999999998E-5</v>
      </c>
    </row>
    <row r="21" spans="1:10" ht="20.5" customHeight="1" thickBot="1" x14ac:dyDescent="0.4">
      <c r="A21" s="64"/>
      <c r="B21" s="57" t="s">
        <v>62</v>
      </c>
      <c r="C21" s="6">
        <f>'Fortalezas Equipo'!AS21</f>
        <v>0</v>
      </c>
      <c r="D21" s="35">
        <f t="shared" si="1"/>
        <v>0</v>
      </c>
      <c r="E21" s="36">
        <f t="shared" si="3"/>
        <v>2.0999999999999999E-5</v>
      </c>
      <c r="F21">
        <f t="shared" si="2"/>
        <v>13</v>
      </c>
      <c r="H21" s="37">
        <v>15</v>
      </c>
      <c r="I21" s="39" t="str">
        <f t="shared" si="0"/>
        <v>Trabajo en equipo​</v>
      </c>
      <c r="J21" s="38">
        <f t="shared" si="4"/>
        <v>1.8999999999999998E-5</v>
      </c>
    </row>
    <row r="22" spans="1:10" ht="20.5" customHeight="1" x14ac:dyDescent="0.35">
      <c r="A22" s="62" t="s">
        <v>63</v>
      </c>
      <c r="B22" s="58" t="s">
        <v>64</v>
      </c>
      <c r="C22" s="5">
        <f>'Fortalezas Equipo'!AS22</f>
        <v>0</v>
      </c>
      <c r="D22" s="35">
        <f t="shared" si="1"/>
        <v>0</v>
      </c>
      <c r="E22" s="36">
        <f t="shared" si="3"/>
        <v>2.1999999999999999E-5</v>
      </c>
      <c r="F22">
        <f t="shared" si="2"/>
        <v>12</v>
      </c>
      <c r="H22" s="37">
        <v>16</v>
      </c>
      <c r="I22" s="39" t="str">
        <f t="shared" si="0"/>
        <v>Inteligencia social​</v>
      </c>
      <c r="J22" s="38">
        <f t="shared" si="4"/>
        <v>1.8E-5</v>
      </c>
    </row>
    <row r="23" spans="1:10" ht="20.5" customHeight="1" x14ac:dyDescent="0.35">
      <c r="A23" s="63"/>
      <c r="B23" s="56" t="s">
        <v>65</v>
      </c>
      <c r="C23" s="6">
        <f>'Fortalezas Equipo'!AS23</f>
        <v>1</v>
      </c>
      <c r="D23" s="35">
        <f t="shared" si="1"/>
        <v>1</v>
      </c>
      <c r="E23" s="36">
        <f t="shared" si="3"/>
        <v>1.0000230000000001</v>
      </c>
      <c r="F23">
        <f t="shared" si="2"/>
        <v>2</v>
      </c>
      <c r="H23" s="37">
        <v>17</v>
      </c>
      <c r="I23" s="39" t="str">
        <f t="shared" si="0"/>
        <v>Bondad / Amabilidad</v>
      </c>
      <c r="J23" s="38">
        <f t="shared" si="4"/>
        <v>1.7E-5</v>
      </c>
    </row>
    <row r="24" spans="1:10" ht="20.5" customHeight="1" x14ac:dyDescent="0.35">
      <c r="A24" s="63"/>
      <c r="B24" s="56" t="s">
        <v>66</v>
      </c>
      <c r="C24" s="6">
        <f>'Fortalezas Equipo'!AS24</f>
        <v>0</v>
      </c>
      <c r="D24" s="35">
        <f t="shared" si="1"/>
        <v>0</v>
      </c>
      <c r="E24" s="36">
        <f t="shared" si="3"/>
        <v>2.4000000000000001E-5</v>
      </c>
      <c r="F24">
        <f t="shared" si="2"/>
        <v>11</v>
      </c>
      <c r="H24" s="37">
        <v>18</v>
      </c>
      <c r="I24" s="39" t="str">
        <f t="shared" si="0"/>
        <v>Amor​</v>
      </c>
      <c r="J24" s="38">
        <f t="shared" si="4"/>
        <v>1.5999999999999999E-5</v>
      </c>
    </row>
    <row r="25" spans="1:10" ht="20.5" customHeight="1" thickBot="1" x14ac:dyDescent="0.4">
      <c r="A25" s="64"/>
      <c r="B25" s="57" t="s">
        <v>67</v>
      </c>
      <c r="C25" s="6">
        <f>'Fortalezas Equipo'!AS25</f>
        <v>0</v>
      </c>
      <c r="D25" s="35">
        <f t="shared" si="1"/>
        <v>0</v>
      </c>
      <c r="E25" s="36">
        <f t="shared" si="3"/>
        <v>2.4999999999999998E-5</v>
      </c>
      <c r="F25">
        <f t="shared" si="2"/>
        <v>10</v>
      </c>
      <c r="H25" s="37">
        <v>19</v>
      </c>
      <c r="I25" s="39" t="str">
        <f t="shared" si="0"/>
        <v>Entusiasmo / Ánimo</v>
      </c>
      <c r="J25" s="38">
        <f t="shared" si="4"/>
        <v>1.4999999999999999E-5</v>
      </c>
    </row>
    <row r="26" spans="1:10" ht="20.5" customHeight="1" x14ac:dyDescent="0.35">
      <c r="A26" s="62" t="s">
        <v>68</v>
      </c>
      <c r="B26" s="58" t="s">
        <v>69</v>
      </c>
      <c r="C26" s="5">
        <f>'Fortalezas Equipo'!AS26</f>
        <v>1</v>
      </c>
      <c r="D26" s="35">
        <f t="shared" si="1"/>
        <v>1</v>
      </c>
      <c r="E26" s="36">
        <f t="shared" si="3"/>
        <v>1.0000260000000001</v>
      </c>
      <c r="F26">
        <f t="shared" si="2"/>
        <v>1</v>
      </c>
      <c r="H26" s="37">
        <v>20</v>
      </c>
      <c r="I26" s="39" t="str">
        <f t="shared" si="0"/>
        <v>Honestidad​</v>
      </c>
      <c r="J26" s="38">
        <f t="shared" si="4"/>
        <v>1.4E-5</v>
      </c>
    </row>
    <row r="27" spans="1:10" ht="20.5" customHeight="1" x14ac:dyDescent="0.35">
      <c r="A27" s="63"/>
      <c r="B27" s="56" t="s">
        <v>70</v>
      </c>
      <c r="C27" s="6">
        <f>'Fortalezas Equipo'!AS27</f>
        <v>0</v>
      </c>
      <c r="D27" s="35">
        <f t="shared" si="1"/>
        <v>0</v>
      </c>
      <c r="E27" s="36">
        <f t="shared" si="3"/>
        <v>2.6999999999999999E-5</v>
      </c>
      <c r="F27">
        <f t="shared" si="2"/>
        <v>9</v>
      </c>
      <c r="H27" s="37">
        <v>21</v>
      </c>
      <c r="I27" s="39" t="str">
        <f t="shared" si="0"/>
        <v>Perseverancia​</v>
      </c>
      <c r="J27" s="38">
        <f t="shared" si="4"/>
        <v>1.2999999999999999E-5</v>
      </c>
    </row>
    <row r="28" spans="1:10" ht="20.5" customHeight="1" x14ac:dyDescent="0.35">
      <c r="A28" s="63"/>
      <c r="B28" s="56" t="s">
        <v>71</v>
      </c>
      <c r="C28" s="6">
        <f>'Fortalezas Equipo'!AS28</f>
        <v>0</v>
      </c>
      <c r="D28" s="35">
        <f t="shared" si="1"/>
        <v>0</v>
      </c>
      <c r="E28" s="36">
        <f t="shared" si="3"/>
        <v>2.8E-5</v>
      </c>
      <c r="F28">
        <f t="shared" si="2"/>
        <v>8</v>
      </c>
      <c r="H28" s="37">
        <v>22</v>
      </c>
      <c r="I28" s="39" t="str">
        <f t="shared" si="0"/>
        <v>Valentía</v>
      </c>
      <c r="J28" s="38">
        <f t="shared" si="4"/>
        <v>1.2E-5</v>
      </c>
    </row>
    <row r="29" spans="1:10" ht="20.5" customHeight="1" x14ac:dyDescent="0.35">
      <c r="A29" s="63"/>
      <c r="B29" s="56" t="s">
        <v>72</v>
      </c>
      <c r="C29" s="6">
        <f>'Fortalezas Equipo'!AS29</f>
        <v>0</v>
      </c>
      <c r="D29" s="35">
        <f t="shared" si="1"/>
        <v>0</v>
      </c>
      <c r="E29" s="36">
        <f t="shared" si="3"/>
        <v>2.9E-5</v>
      </c>
      <c r="F29">
        <f t="shared" si="2"/>
        <v>7</v>
      </c>
      <c r="H29" s="37">
        <v>23</v>
      </c>
      <c r="I29" s="39" t="str">
        <f t="shared" si="0"/>
        <v>Curiosidad​</v>
      </c>
      <c r="J29" s="38">
        <f t="shared" si="4"/>
        <v>7.9999999999999996E-6</v>
      </c>
    </row>
    <row r="30" spans="1:10" ht="20.5" customHeight="1" thickBot="1" x14ac:dyDescent="0.4">
      <c r="A30" s="64"/>
      <c r="B30" s="57" t="s">
        <v>73</v>
      </c>
      <c r="C30" s="6">
        <f>'Fortalezas Equipo'!AS30</f>
        <v>0</v>
      </c>
      <c r="D30" s="35">
        <f t="shared" si="1"/>
        <v>0</v>
      </c>
      <c r="E30" s="36">
        <f t="shared" si="3"/>
        <v>2.9999999999999997E-5</v>
      </c>
      <c r="F30">
        <f t="shared" si="2"/>
        <v>6</v>
      </c>
      <c r="H30" s="37">
        <v>24</v>
      </c>
      <c r="I30" s="39" t="str">
        <f t="shared" si="0"/>
        <v>Creatividad​</v>
      </c>
      <c r="J30" s="38">
        <f t="shared" si="4"/>
        <v>6.9999999999999999E-6</v>
      </c>
    </row>
    <row r="31" spans="1:10" x14ac:dyDescent="0.35">
      <c r="C31" s="16">
        <f>SUM(C7:C30)</f>
        <v>5</v>
      </c>
      <c r="D31" s="31"/>
      <c r="E31" s="34"/>
    </row>
    <row r="32" spans="1:10" x14ac:dyDescent="0.35">
      <c r="E32" s="27" t="s">
        <v>83</v>
      </c>
      <c r="F32" s="27" t="s">
        <v>84</v>
      </c>
      <c r="J32" s="27" t="s">
        <v>85</v>
      </c>
    </row>
  </sheetData>
  <mergeCells count="8">
    <mergeCell ref="H5:J5"/>
    <mergeCell ref="A22:A25"/>
    <mergeCell ref="A26:A30"/>
    <mergeCell ref="D3:D4"/>
    <mergeCell ref="A7:A11"/>
    <mergeCell ref="A12:A15"/>
    <mergeCell ref="A16:A18"/>
    <mergeCell ref="A19:A21"/>
  </mergeCells>
  <conditionalFormatting sqref="C7:C30">
    <cfRule type="dataBar" priority="3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{774E1D76-1380-4700-9DA5-97D11F38B259}</x14:id>
        </ext>
      </extLst>
    </cfRule>
  </conditionalFormatting>
  <conditionalFormatting sqref="D7:E30">
    <cfRule type="dataBar" priority="1">
      <dataBar>
        <cfvo type="min"/>
        <cfvo type="max"/>
        <color theme="7" tint="-0.249977111117893"/>
      </dataBar>
      <extLst>
        <ext xmlns:x14="http://schemas.microsoft.com/office/spreadsheetml/2009/9/main" uri="{B025F937-C7B1-47D3-B67F-A62EFF666E3E}">
          <x14:id>{5E2CAC68-F946-4909-BAD8-9D66326EA78F}</x14:id>
        </ext>
      </extLst>
    </cfRule>
    <cfRule type="dataBar" priority="2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{80C0E2D3-5045-4EB0-927A-D82BB07CF706}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1D76-1380-4700-9DA5-97D11F38B259}">
            <x14:dataBar minLength="0" maxLength="100" border="1" negativeBarBorderColorSameAsPositive="0">
              <x14:cfvo type="autoMin"/>
              <x14:cfvo type="autoMax"/>
              <x14:borderColor theme="7"/>
              <x14:negativeFillColor rgb="FFFF0000"/>
              <x14:negativeBorderColor rgb="FFFF0000"/>
              <x14:axisColor rgb="FF000000"/>
            </x14:dataBar>
          </x14:cfRule>
          <xm:sqref>C7:C30</xm:sqref>
        </x14:conditionalFormatting>
        <x14:conditionalFormatting xmlns:xm="http://schemas.microsoft.com/office/excel/2006/main">
          <x14:cfRule type="dataBar" id="{5E2CAC68-F946-4909-BAD8-9D66326EA78F}">
            <x14:dataBar minLength="0" maxLength="100" border="1" negativeBarBorderColorSameAsPositive="0">
              <x14:cfvo type="autoMin"/>
              <x14:cfvo type="autoMax"/>
              <x14:borderColor theme="7" tint="0.59999389629810485"/>
              <x14:negativeFillColor rgb="FFFF0000"/>
              <x14:negativeBorderColor rgb="FFFF0000"/>
              <x14:axisColor rgb="FF000000"/>
            </x14:dataBar>
          </x14:cfRule>
          <x14:cfRule type="dataBar" id="{80C0E2D3-5045-4EB0-927A-D82BB07CF706}">
            <x14:dataBar minLength="0" maxLength="100" border="1" negativeBarBorderColorSameAsPositive="0">
              <x14:cfvo type="autoMin"/>
              <x14:cfvo type="autoMax"/>
              <x14:borderColor theme="7"/>
              <x14:negativeFillColor rgb="FFFF0000"/>
              <x14:negativeBorderColor rgb="FFFF0000"/>
              <x14:axisColor rgb="FF000000"/>
            </x14:dataBar>
          </x14:cfRule>
          <xm:sqref>D7:E30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CE77-4A26-45E9-B011-5F633C979CC8}">
  <sheetPr>
    <tabColor rgb="FF0070C0"/>
  </sheetPr>
  <dimension ref="A2:E29"/>
  <sheetViews>
    <sheetView showGridLines="0" zoomScale="70" zoomScaleNormal="70" workbookViewId="0">
      <selection activeCell="B4" sqref="B4"/>
    </sheetView>
  </sheetViews>
  <sheetFormatPr baseColWidth="10" defaultColWidth="11.3984375" defaultRowHeight="13.5" x14ac:dyDescent="0.35"/>
  <cols>
    <col min="1" max="1" width="20.09765625" customWidth="1"/>
    <col min="2" max="2" width="35.3984375" customWidth="1"/>
    <col min="3" max="3" width="0" hidden="1" customWidth="1"/>
    <col min="4" max="4" width="11.69921875" customWidth="1"/>
  </cols>
  <sheetData>
    <row r="2" spans="1:5" ht="14" thickBot="1" x14ac:dyDescent="0.4"/>
    <row r="3" spans="1:5" ht="30.5" thickBot="1" x14ac:dyDescent="0.4">
      <c r="A3" s="59" t="s">
        <v>1</v>
      </c>
      <c r="B3" s="54" t="s">
        <v>2</v>
      </c>
      <c r="C3" s="60" t="s">
        <v>86</v>
      </c>
      <c r="D3" s="54" t="s">
        <v>87</v>
      </c>
      <c r="E3" s="54" t="s">
        <v>82</v>
      </c>
    </row>
    <row r="4" spans="1:5" ht="19" customHeight="1" x14ac:dyDescent="0.35">
      <c r="A4" s="62" t="s">
        <v>44</v>
      </c>
      <c r="B4" s="55" t="s">
        <v>45</v>
      </c>
      <c r="C4" s="5">
        <f>'Fortalezas Equipo'!AS7</f>
        <v>0</v>
      </c>
      <c r="D4" s="69">
        <f>SUM(C4:C8)</f>
        <v>3</v>
      </c>
      <c r="E4" s="72">
        <f>SUM(D4:D8)/D28</f>
        <v>0.6</v>
      </c>
    </row>
    <row r="5" spans="1:5" ht="19" customHeight="1" x14ac:dyDescent="0.35">
      <c r="A5" s="63"/>
      <c r="B5" s="56" t="s">
        <v>46</v>
      </c>
      <c r="C5" s="6">
        <f>'Fortalezas Equipo'!AS8</f>
        <v>0</v>
      </c>
      <c r="D5" s="70"/>
      <c r="E5" s="73"/>
    </row>
    <row r="6" spans="1:5" ht="19" customHeight="1" x14ac:dyDescent="0.35">
      <c r="A6" s="63"/>
      <c r="B6" s="56" t="s">
        <v>47</v>
      </c>
      <c r="C6" s="6">
        <f>'Fortalezas Equipo'!AS9</f>
        <v>1</v>
      </c>
      <c r="D6" s="70"/>
      <c r="E6" s="73"/>
    </row>
    <row r="7" spans="1:5" ht="19" customHeight="1" x14ac:dyDescent="0.35">
      <c r="A7" s="63"/>
      <c r="B7" s="56" t="s">
        <v>48</v>
      </c>
      <c r="C7" s="6">
        <f>'Fortalezas Equipo'!AS10</f>
        <v>1</v>
      </c>
      <c r="D7" s="70"/>
      <c r="E7" s="73"/>
    </row>
    <row r="8" spans="1:5" ht="19" customHeight="1" thickBot="1" x14ac:dyDescent="0.4">
      <c r="A8" s="64"/>
      <c r="B8" s="57" t="s">
        <v>49</v>
      </c>
      <c r="C8" s="7">
        <f>'Fortalezas Equipo'!AS11</f>
        <v>1</v>
      </c>
      <c r="D8" s="71"/>
      <c r="E8" s="74"/>
    </row>
    <row r="9" spans="1:5" ht="19" customHeight="1" x14ac:dyDescent="0.35">
      <c r="A9" s="62" t="s">
        <v>50</v>
      </c>
      <c r="B9" s="58" t="s">
        <v>51</v>
      </c>
      <c r="C9" s="5">
        <f>'Fortalezas Equipo'!AS12</f>
        <v>0</v>
      </c>
      <c r="D9" s="69">
        <f>SUM(C9:C12)</f>
        <v>0</v>
      </c>
      <c r="E9" s="72">
        <f>SUM(D9:D12)/D28</f>
        <v>0</v>
      </c>
    </row>
    <row r="10" spans="1:5" ht="19" customHeight="1" x14ac:dyDescent="0.35">
      <c r="A10" s="63"/>
      <c r="B10" s="56" t="s">
        <v>52</v>
      </c>
      <c r="C10" s="6">
        <f>'Fortalezas Equipo'!AS13</f>
        <v>0</v>
      </c>
      <c r="D10" s="70"/>
      <c r="E10" s="73"/>
    </row>
    <row r="11" spans="1:5" ht="19" customHeight="1" x14ac:dyDescent="0.35">
      <c r="A11" s="63"/>
      <c r="B11" s="56" t="s">
        <v>53</v>
      </c>
      <c r="C11" s="6">
        <f>'Fortalezas Equipo'!AS14</f>
        <v>0</v>
      </c>
      <c r="D11" s="70"/>
      <c r="E11" s="73"/>
    </row>
    <row r="12" spans="1:5" ht="19" customHeight="1" thickBot="1" x14ac:dyDescent="0.4">
      <c r="A12" s="64"/>
      <c r="B12" s="57" t="s">
        <v>54</v>
      </c>
      <c r="C12" s="7">
        <f>'Fortalezas Equipo'!AS15</f>
        <v>0</v>
      </c>
      <c r="D12" s="71"/>
      <c r="E12" s="74"/>
    </row>
    <row r="13" spans="1:5" ht="19" customHeight="1" x14ac:dyDescent="0.35">
      <c r="A13" s="62" t="s">
        <v>55</v>
      </c>
      <c r="B13" s="58" t="s">
        <v>56</v>
      </c>
      <c r="C13" s="5">
        <f>'Fortalezas Equipo'!AS16</f>
        <v>0</v>
      </c>
      <c r="D13" s="69">
        <f>SUM(C13:C15)</f>
        <v>0</v>
      </c>
      <c r="E13" s="72">
        <f>SUM(D13:D15)/D28</f>
        <v>0</v>
      </c>
    </row>
    <row r="14" spans="1:5" ht="19" customHeight="1" x14ac:dyDescent="0.35">
      <c r="A14" s="63"/>
      <c r="B14" s="56" t="s">
        <v>57</v>
      </c>
      <c r="C14" s="6">
        <f>'Fortalezas Equipo'!AS17</f>
        <v>0</v>
      </c>
      <c r="D14" s="70"/>
      <c r="E14" s="73"/>
    </row>
    <row r="15" spans="1:5" ht="19" customHeight="1" thickBot="1" x14ac:dyDescent="0.4">
      <c r="A15" s="64"/>
      <c r="B15" s="57" t="s">
        <v>58</v>
      </c>
      <c r="C15" s="7">
        <f>'Fortalezas Equipo'!AS18</f>
        <v>0</v>
      </c>
      <c r="D15" s="71"/>
      <c r="E15" s="74"/>
    </row>
    <row r="16" spans="1:5" ht="19" customHeight="1" x14ac:dyDescent="0.35">
      <c r="A16" s="62" t="s">
        <v>59</v>
      </c>
      <c r="B16" s="58" t="s">
        <v>60</v>
      </c>
      <c r="C16" s="5">
        <f>'Fortalezas Equipo'!AS19</f>
        <v>0</v>
      </c>
      <c r="D16" s="69">
        <f>SUM(C16:C18)</f>
        <v>0</v>
      </c>
      <c r="E16" s="72">
        <f>SUM(D16:D18)/D28</f>
        <v>0</v>
      </c>
    </row>
    <row r="17" spans="1:5" ht="19" customHeight="1" x14ac:dyDescent="0.35">
      <c r="A17" s="63"/>
      <c r="B17" s="56" t="s">
        <v>61</v>
      </c>
      <c r="C17" s="6">
        <f>'Fortalezas Equipo'!AS20</f>
        <v>0</v>
      </c>
      <c r="D17" s="70"/>
      <c r="E17" s="73"/>
    </row>
    <row r="18" spans="1:5" ht="19" customHeight="1" thickBot="1" x14ac:dyDescent="0.4">
      <c r="A18" s="64"/>
      <c r="B18" s="57" t="s">
        <v>62</v>
      </c>
      <c r="C18" s="7">
        <f>'Fortalezas Equipo'!AS21</f>
        <v>0</v>
      </c>
      <c r="D18" s="71"/>
      <c r="E18" s="74"/>
    </row>
    <row r="19" spans="1:5" ht="19" customHeight="1" x14ac:dyDescent="0.35">
      <c r="A19" s="62" t="s">
        <v>63</v>
      </c>
      <c r="B19" s="58" t="s">
        <v>64</v>
      </c>
      <c r="C19" s="5">
        <f>'Fortalezas Equipo'!AS22</f>
        <v>0</v>
      </c>
      <c r="D19" s="69">
        <f>SUM(C19:C22)</f>
        <v>1</v>
      </c>
      <c r="E19" s="72">
        <f>SUM(D19:D22)/D28</f>
        <v>0.2</v>
      </c>
    </row>
    <row r="20" spans="1:5" ht="19" customHeight="1" x14ac:dyDescent="0.35">
      <c r="A20" s="63"/>
      <c r="B20" s="56" t="s">
        <v>65</v>
      </c>
      <c r="C20" s="6">
        <f>'Fortalezas Equipo'!AS23</f>
        <v>1</v>
      </c>
      <c r="D20" s="70"/>
      <c r="E20" s="73"/>
    </row>
    <row r="21" spans="1:5" ht="19" customHeight="1" x14ac:dyDescent="0.35">
      <c r="A21" s="63"/>
      <c r="B21" s="56" t="s">
        <v>66</v>
      </c>
      <c r="C21" s="6">
        <f>'Fortalezas Equipo'!AS24</f>
        <v>0</v>
      </c>
      <c r="D21" s="70"/>
      <c r="E21" s="73"/>
    </row>
    <row r="22" spans="1:5" ht="19" customHeight="1" thickBot="1" x14ac:dyDescent="0.4">
      <c r="A22" s="64"/>
      <c r="B22" s="57" t="s">
        <v>67</v>
      </c>
      <c r="C22" s="7">
        <f>'Fortalezas Equipo'!AS25</f>
        <v>0</v>
      </c>
      <c r="D22" s="71"/>
      <c r="E22" s="74"/>
    </row>
    <row r="23" spans="1:5" ht="19" customHeight="1" x14ac:dyDescent="0.35">
      <c r="A23" s="62" t="s">
        <v>68</v>
      </c>
      <c r="B23" s="58" t="s">
        <v>69</v>
      </c>
      <c r="C23" s="5">
        <f>'Fortalezas Equipo'!AS26</f>
        <v>1</v>
      </c>
      <c r="D23" s="69">
        <f>SUM(C23:C27)</f>
        <v>1</v>
      </c>
      <c r="E23" s="72">
        <f>SUM(D23:D27)/D28</f>
        <v>0.2</v>
      </c>
    </row>
    <row r="24" spans="1:5" ht="19" customHeight="1" x14ac:dyDescent="0.35">
      <c r="A24" s="63"/>
      <c r="B24" s="56" t="s">
        <v>70</v>
      </c>
      <c r="C24" s="6">
        <f>'Fortalezas Equipo'!AS27</f>
        <v>0</v>
      </c>
      <c r="D24" s="70"/>
      <c r="E24" s="73"/>
    </row>
    <row r="25" spans="1:5" ht="19" customHeight="1" x14ac:dyDescent="0.35">
      <c r="A25" s="63"/>
      <c r="B25" s="56" t="s">
        <v>71</v>
      </c>
      <c r="C25" s="6">
        <f>'Fortalezas Equipo'!AS28</f>
        <v>0</v>
      </c>
      <c r="D25" s="70"/>
      <c r="E25" s="73"/>
    </row>
    <row r="26" spans="1:5" ht="19" customHeight="1" x14ac:dyDescent="0.35">
      <c r="A26" s="63"/>
      <c r="B26" s="56" t="s">
        <v>72</v>
      </c>
      <c r="C26" s="6">
        <f>'Fortalezas Equipo'!AS29</f>
        <v>0</v>
      </c>
      <c r="D26" s="70"/>
      <c r="E26" s="73"/>
    </row>
    <row r="27" spans="1:5" ht="19" customHeight="1" thickBot="1" x14ac:dyDescent="0.4">
      <c r="A27" s="64"/>
      <c r="B27" s="57" t="s">
        <v>73</v>
      </c>
      <c r="C27" s="7">
        <f>'Fortalezas Equipo'!AS30</f>
        <v>0</v>
      </c>
      <c r="D27" s="71"/>
      <c r="E27" s="74"/>
    </row>
    <row r="28" spans="1:5" x14ac:dyDescent="0.35">
      <c r="C28" s="27">
        <f>SUM(C4:C27)</f>
        <v>5</v>
      </c>
      <c r="D28" s="27">
        <f>SUM(D4:D27)</f>
        <v>5</v>
      </c>
      <c r="E28" s="30">
        <f>SUM(E4:E27)</f>
        <v>1</v>
      </c>
    </row>
    <row r="29" spans="1:5" x14ac:dyDescent="0.35">
      <c r="D29" s="27">
        <f>D28-'Fortalezas Equipo'!AS31</f>
        <v>0</v>
      </c>
    </row>
  </sheetData>
  <mergeCells count="18">
    <mergeCell ref="E23:E27"/>
    <mergeCell ref="E4:E8"/>
    <mergeCell ref="E9:E12"/>
    <mergeCell ref="E13:E15"/>
    <mergeCell ref="E16:E18"/>
    <mergeCell ref="E19:E22"/>
    <mergeCell ref="D23:D27"/>
    <mergeCell ref="A4:A8"/>
    <mergeCell ref="A9:A12"/>
    <mergeCell ref="A13:A15"/>
    <mergeCell ref="A16:A18"/>
    <mergeCell ref="A19:A22"/>
    <mergeCell ref="A23:A27"/>
    <mergeCell ref="D4:D8"/>
    <mergeCell ref="D9:D12"/>
    <mergeCell ref="D13:D15"/>
    <mergeCell ref="D16:D18"/>
    <mergeCell ref="D19:D22"/>
  </mergeCells>
  <conditionalFormatting sqref="C4:C27">
    <cfRule type="dataBar" priority="2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{841EF20B-0AD2-4282-8DE9-F436B417A9D7}</x14:id>
        </ext>
      </extLst>
    </cfRule>
  </conditionalFormatting>
  <conditionalFormatting sqref="E4:E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{4CE738E3-DF2F-4549-AEF9-1194CE2EA2C1}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1EF20B-0AD2-4282-8DE9-F436B417A9D7}">
            <x14:dataBar minLength="0" maxLength="100" border="1" negativeBarBorderColorSameAsPositive="0">
              <x14:cfvo type="autoMin"/>
              <x14:cfvo type="autoMax"/>
              <x14:borderColor theme="7"/>
              <x14:negativeFillColor rgb="FFFF0000"/>
              <x14:negativeBorderColor rgb="FFFF0000"/>
              <x14:axisColor rgb="FF000000"/>
            </x14:dataBar>
          </x14:cfRule>
          <xm:sqref>C4:C27</xm:sqref>
        </x14:conditionalFormatting>
        <x14:conditionalFormatting xmlns:xm="http://schemas.microsoft.com/office/excel/2006/main">
          <x14:cfRule type="dataBar" id="{4CE738E3-DF2F-4549-AEF9-1194CE2EA2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E4:E27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5:S33"/>
  <sheetViews>
    <sheetView showGridLines="0" tabSelected="1" zoomScale="60" zoomScaleNormal="60" workbookViewId="0">
      <selection activeCell="B12" sqref="B12"/>
    </sheetView>
  </sheetViews>
  <sheetFormatPr baseColWidth="10" defaultColWidth="11.3984375" defaultRowHeight="13.5" x14ac:dyDescent="0.35"/>
  <cols>
    <col min="1" max="1" width="16.59765625" style="10" customWidth="1"/>
    <col min="2" max="2" width="46.8984375" style="8" customWidth="1"/>
    <col min="3" max="3" width="3.8984375" style="8" customWidth="1"/>
    <col min="4" max="4" width="4.69921875" style="9" customWidth="1"/>
    <col min="5" max="5" width="2.296875" style="9" customWidth="1"/>
    <col min="6" max="14" width="11.3984375" style="9"/>
    <col min="15" max="15" width="4.69921875" style="9" customWidth="1"/>
    <col min="16" max="16" width="3.69921875" style="9" customWidth="1"/>
    <col min="17" max="17" width="22.296875" style="8" customWidth="1"/>
    <col min="18" max="18" width="46.8984375" style="9" customWidth="1"/>
    <col min="19" max="19" width="4.09765625" style="8" customWidth="1"/>
    <col min="20" max="16384" width="11.3984375" style="9"/>
  </cols>
  <sheetData>
    <row r="5" spans="1:19" x14ac:dyDescent="0.35">
      <c r="Q5" s="9"/>
    </row>
    <row r="6" spans="1:19" ht="27" x14ac:dyDescent="0.35">
      <c r="Q6" s="11" t="s">
        <v>62</v>
      </c>
      <c r="R6" s="51" t="str">
        <f t="shared" ref="R6:R14" si="0">+VLOOKUP(Q6,resumenH1,2,FALSE)</f>
        <v xml:space="preserve">, , , , , , , , , , , , , , , , , , , , , , , , , , , , , , , , , , , , , , , </v>
      </c>
      <c r="S6" s="49">
        <f t="shared" ref="S6:S14" si="1">+VLOOKUP(Q6,resumenH1,3,FALSE)</f>
        <v>0</v>
      </c>
    </row>
    <row r="7" spans="1:19" ht="31" x14ac:dyDescent="0.35">
      <c r="A7" s="52" t="s">
        <v>66</v>
      </c>
      <c r="B7" s="51" t="str">
        <f>+VLOOKUP(A7,resumenH1,2,FALSE)</f>
        <v xml:space="preserve">, , , , , , , , , , , , , , , , , , , , , , , , , , , , , , , , , , , , , , , </v>
      </c>
      <c r="C7" s="49">
        <f>+VLOOKUP(A7,resumenH1,3,FALSE)</f>
        <v>0</v>
      </c>
      <c r="F7" s="61">
        <f>+C12</f>
        <v>1</v>
      </c>
      <c r="N7" s="61">
        <f>+S15</f>
        <v>0</v>
      </c>
      <c r="Q7" s="11" t="s">
        <v>60</v>
      </c>
      <c r="R7" s="51" t="str">
        <f t="shared" si="0"/>
        <v xml:space="preserve">, , , , , , , , , , , , , , , , , , , , , , , , , , , , , , , , , , , , , , , </v>
      </c>
      <c r="S7" s="49">
        <f t="shared" si="1"/>
        <v>0</v>
      </c>
    </row>
    <row r="8" spans="1:19" ht="27" x14ac:dyDescent="0.35">
      <c r="A8" s="48" t="s">
        <v>53</v>
      </c>
      <c r="B8" s="51" t="str">
        <f>+VLOOKUP(A8,resumenH1,2,FALSE)</f>
        <v xml:space="preserve">, , , , , , , , , , , , , , , , , , , , , , , , , , , , , , , , , , , , , , , </v>
      </c>
      <c r="C8" s="49">
        <f>+VLOOKUP(A8,resumenH1,3,FALSE)</f>
        <v>0</v>
      </c>
      <c r="Q8" s="11" t="s">
        <v>64</v>
      </c>
      <c r="R8" s="51" t="str">
        <f t="shared" si="0"/>
        <v xml:space="preserve">, , , , , , , , , , , , , , , , , , , , , , , , , , , , , , , , , , , , , , , </v>
      </c>
      <c r="S8" s="49">
        <f t="shared" si="1"/>
        <v>0</v>
      </c>
    </row>
    <row r="9" spans="1:19" ht="45.65" customHeight="1" x14ac:dyDescent="0.35">
      <c r="A9" s="48" t="s">
        <v>65</v>
      </c>
      <c r="B9" s="51" t="str">
        <f>+VLOOKUP(A9,resumenH1,2,FALSE)</f>
        <v xml:space="preserve">Persona 1, , , , , , , , , , , , , , , , , , , , , , , , , , , , , , , , , , , , , , , </v>
      </c>
      <c r="C9" s="49">
        <f>+VLOOKUP(A9,resumenH1,3,FALSE)</f>
        <v>1</v>
      </c>
      <c r="Q9" s="11" t="s">
        <v>57</v>
      </c>
      <c r="R9" s="51" t="str">
        <f t="shared" si="0"/>
        <v xml:space="preserve">, , , , , , , , , , , , , , , , , , , , , , , , , , , , , , , , , , , , , , , </v>
      </c>
      <c r="S9" s="49">
        <f t="shared" si="1"/>
        <v>0</v>
      </c>
    </row>
    <row r="10" spans="1:19" ht="45.65" customHeight="1" x14ac:dyDescent="0.35">
      <c r="A10" s="48" t="s">
        <v>52</v>
      </c>
      <c r="B10" s="51" t="str">
        <f>+VLOOKUP(A10,resumenH1,2,FALSE)</f>
        <v xml:space="preserve">, , , , , , , , , , , , , , , , , , , , , , , , , , , , , , , , , , , , , , , </v>
      </c>
      <c r="C10" s="49">
        <f>+VLOOKUP(A10,resumenH1,3,FALSE)</f>
        <v>0</v>
      </c>
      <c r="Q10" s="11" t="s">
        <v>56</v>
      </c>
      <c r="R10" s="51" t="str">
        <f t="shared" si="0"/>
        <v xml:space="preserve">, , , , , , , , , , , , , , , , , , , , , , , , , , , , , , , , , , , , , , , </v>
      </c>
      <c r="S10" s="49">
        <f t="shared" si="1"/>
        <v>0</v>
      </c>
    </row>
    <row r="11" spans="1:19" ht="38.15" customHeight="1" x14ac:dyDescent="0.35">
      <c r="A11" s="48" t="s">
        <v>67</v>
      </c>
      <c r="B11" s="51" t="str">
        <f>+VLOOKUP(A11,resumenH1,2,FALSE)</f>
        <v xml:space="preserve">, , , , , , , , , , , , , , , , , , , , , , , , , , , , , , , , , , , , , , , </v>
      </c>
      <c r="C11" s="49">
        <f>+VLOOKUP(A11,resumenH1,3,FALSE)</f>
        <v>0</v>
      </c>
      <c r="Q11" s="11" t="s">
        <v>70</v>
      </c>
      <c r="R11" s="51" t="str">
        <f t="shared" si="0"/>
        <v xml:space="preserve">, , , , , , , , , , , , , , , , , , , , , , , , , , , , , , , , , , , , , , , </v>
      </c>
      <c r="S11" s="49">
        <f t="shared" si="1"/>
        <v>0</v>
      </c>
    </row>
    <row r="12" spans="1:19" ht="38.15" customHeight="1" x14ac:dyDescent="0.35">
      <c r="C12" s="50">
        <f>SUM(C7:C11)</f>
        <v>1</v>
      </c>
      <c r="Q12" s="11" t="s">
        <v>61</v>
      </c>
      <c r="R12" s="51" t="str">
        <f t="shared" si="0"/>
        <v xml:space="preserve">, , , , , , , , , , , , , , , , , , , , , , , , , , , , , , , , , , , , , , , </v>
      </c>
      <c r="S12" s="49">
        <f t="shared" si="1"/>
        <v>0</v>
      </c>
    </row>
    <row r="13" spans="1:19" ht="43.5" customHeight="1" x14ac:dyDescent="0.35">
      <c r="C13" s="10"/>
      <c r="Q13" s="11" t="s">
        <v>73</v>
      </c>
      <c r="R13" s="51" t="str">
        <f t="shared" si="0"/>
        <v xml:space="preserve">, , , , , , , , , , , , , , , , , , , , , , , , , , , , , , , , , , , , , , , </v>
      </c>
      <c r="S13" s="49">
        <f t="shared" si="1"/>
        <v>0</v>
      </c>
    </row>
    <row r="14" spans="1:19" ht="42.65" customHeight="1" x14ac:dyDescent="0.35">
      <c r="A14" s="48" t="s">
        <v>47</v>
      </c>
      <c r="B14" s="51" t="str">
        <f>+VLOOKUP(A14,resumenH1,2,FALSE)</f>
        <v xml:space="preserve">Persona 1, , , , , , , , , , , , , , , , , , , , , , , , , , , , , , , , , , , , , , , </v>
      </c>
      <c r="C14" s="49">
        <f>+VLOOKUP(A14,resumenH1,3,FALSE)</f>
        <v>1</v>
      </c>
      <c r="Q14" s="11" t="s">
        <v>72</v>
      </c>
      <c r="R14" s="51" t="str">
        <f t="shared" si="0"/>
        <v xml:space="preserve">, , , , , , , , , , , , , , , , , , , , , , , , , , , , , , , , , , , , , , , </v>
      </c>
      <c r="S14" s="49">
        <f t="shared" si="1"/>
        <v>0</v>
      </c>
    </row>
    <row r="15" spans="1:19" ht="43.15" customHeight="1" x14ac:dyDescent="0.35">
      <c r="A15" s="48" t="s">
        <v>49</v>
      </c>
      <c r="B15" s="51" t="str">
        <f>+VLOOKUP(A15,resumenH1,2,FALSE)</f>
        <v xml:space="preserve">Persona 1, , , , , , , , , , , , , , , , , , , , , , , , , , , , , , , , , , , , , , , </v>
      </c>
      <c r="C15" s="49">
        <f>+VLOOKUP(A15,resumenH1,3,FALSE)</f>
        <v>1</v>
      </c>
      <c r="Q15" s="43"/>
      <c r="R15" s="10"/>
      <c r="S15" s="53">
        <f>SUM(S6:S14)</f>
        <v>0</v>
      </c>
    </row>
    <row r="16" spans="1:19" ht="46.15" customHeight="1" x14ac:dyDescent="0.35">
      <c r="A16" s="48" t="s">
        <v>51</v>
      </c>
      <c r="B16" s="51" t="str">
        <f>+VLOOKUP(A16,resumenH1,2,FALSE)</f>
        <v xml:space="preserve">, , , , , , , , , , , , , , , , , , , , , , , , , , , , , , , , , , , , , , , </v>
      </c>
      <c r="C16" s="49">
        <f>+VLOOKUP(A16,resumenH1,3,FALSE)</f>
        <v>0</v>
      </c>
      <c r="Q16" s="11" t="s">
        <v>58</v>
      </c>
      <c r="R16" s="51" t="str">
        <f t="shared" ref="R16:R21" si="2">+VLOOKUP(Q16,resumenH1,2,FALSE)</f>
        <v xml:space="preserve">, , , , , , , , , , , , , , , , , , , , , , , , , , , , , , , , , , , , , , , </v>
      </c>
      <c r="S16" s="49">
        <f t="shared" ref="S16:S21" si="3">+VLOOKUP(Q16,resumenH1,3,FALSE)</f>
        <v>0</v>
      </c>
    </row>
    <row r="17" spans="1:19" ht="49.9" customHeight="1" x14ac:dyDescent="0.35">
      <c r="A17" s="48" t="s">
        <v>48</v>
      </c>
      <c r="B17" s="51" t="str">
        <f>+VLOOKUP(A17,resumenH1,2,FALSE)</f>
        <v xml:space="preserve">Persona 1, , , , , , , , , , , , , , , , , , , , , , , , , , , , , , , , , , , , , , , </v>
      </c>
      <c r="C17" s="49">
        <f>+VLOOKUP(A17,resumenH1,3,FALSE)</f>
        <v>1</v>
      </c>
      <c r="Q17" s="11" t="s">
        <v>69</v>
      </c>
      <c r="R17" s="51" t="str">
        <f t="shared" si="2"/>
        <v xml:space="preserve">Persona 1, , , , , , , , , , , , , , , , , , , , , , , , , , , , , , , , , , , , , , , </v>
      </c>
      <c r="S17" s="49">
        <f t="shared" si="3"/>
        <v>1</v>
      </c>
    </row>
    <row r="18" spans="1:19" ht="38.15" customHeight="1" x14ac:dyDescent="0.35">
      <c r="C18" s="50">
        <f>SUM(C14:C17)</f>
        <v>3</v>
      </c>
      <c r="Q18" s="11" t="s">
        <v>46</v>
      </c>
      <c r="R18" s="51" t="str">
        <f t="shared" si="2"/>
        <v xml:space="preserve">, , , , , , , , , , , , , , , , , , , , , , , , , , , , , , , , , , , , , , , </v>
      </c>
      <c r="S18" s="49">
        <f t="shared" si="3"/>
        <v>0</v>
      </c>
    </row>
    <row r="19" spans="1:19" ht="38.15" customHeight="1" x14ac:dyDescent="0.35">
      <c r="C19" s="10"/>
      <c r="Q19" s="11" t="s">
        <v>71</v>
      </c>
      <c r="R19" s="51" t="str">
        <f t="shared" si="2"/>
        <v xml:space="preserve">, , , , , , , , , , , , , , , , , , , , , , , , , , , , , , , , , , , , , , , </v>
      </c>
      <c r="S19" s="49">
        <f t="shared" si="3"/>
        <v>0</v>
      </c>
    </row>
    <row r="20" spans="1:19" ht="43.5" customHeight="1" x14ac:dyDescent="0.35">
      <c r="F20" s="61">
        <f>+C18</f>
        <v>3</v>
      </c>
      <c r="N20" s="61">
        <f>+S22</f>
        <v>1</v>
      </c>
      <c r="Q20" s="11" t="s">
        <v>54</v>
      </c>
      <c r="R20" s="51" t="str">
        <f t="shared" si="2"/>
        <v xml:space="preserve">, , , , , , , , , , , , , , , , , , , , , , , , , , , , , , , , , , , , , , , </v>
      </c>
      <c r="S20" s="49">
        <f t="shared" si="3"/>
        <v>0</v>
      </c>
    </row>
    <row r="21" spans="1:19" ht="41.15" customHeight="1" x14ac:dyDescent="0.35">
      <c r="Q21" s="11" t="s">
        <v>45</v>
      </c>
      <c r="R21" s="51" t="str">
        <f t="shared" si="2"/>
        <v xml:space="preserve">, , , , , , , , , , , , , , , , , , , , , , , , , , , , , , , , , , , , , , , </v>
      </c>
      <c r="S21" s="49">
        <f t="shared" si="3"/>
        <v>0</v>
      </c>
    </row>
    <row r="22" spans="1:19" x14ac:dyDescent="0.35">
      <c r="S22" s="53">
        <f>SUM(S16:S21)</f>
        <v>1</v>
      </c>
    </row>
    <row r="25" spans="1:19" x14ac:dyDescent="0.35">
      <c r="J25" s="8">
        <f>+N20+F20+N7+F7-'Fortalezas Equipo'!AS31</f>
        <v>0</v>
      </c>
      <c r="S25" s="10"/>
    </row>
    <row r="26" spans="1:19" x14ac:dyDescent="0.35">
      <c r="S26" s="10"/>
    </row>
    <row r="27" spans="1:19" x14ac:dyDescent="0.35">
      <c r="S27" s="10"/>
    </row>
    <row r="28" spans="1:19" x14ac:dyDescent="0.35">
      <c r="S28" s="10"/>
    </row>
    <row r="29" spans="1:19" x14ac:dyDescent="0.35">
      <c r="S29" s="10"/>
    </row>
    <row r="30" spans="1:19" x14ac:dyDescent="0.35">
      <c r="S30" s="10"/>
    </row>
    <row r="31" spans="1:19" ht="40.5" customHeight="1" x14ac:dyDescent="0.35">
      <c r="S31" s="10"/>
    </row>
    <row r="33" spans="19:19" x14ac:dyDescent="0.35">
      <c r="S33" s="10"/>
    </row>
  </sheetData>
  <pageMargins left="0.7" right="0.7" top="0.75" bottom="0.75" header="0.3" footer="0.3"/>
  <pageSetup orientation="portrait" r:id="rId1"/>
  <ignoredErrors>
    <ignoredError sqref="S1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676E96-D52C-4509-8152-AA7270BD0E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6E8AE-5271-4F73-A31C-302E19217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0EFB25-4450-467D-9776-6A3C17FFEF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Fortalezas Equipo</vt:lpstr>
      <vt:lpstr>%</vt:lpstr>
      <vt:lpstr>Virtudes</vt:lpstr>
      <vt:lpstr>Mapa Equipo</vt:lpstr>
      <vt:lpstr>resumenH1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 Reyes</dc:creator>
  <cp:keywords/>
  <dc:description/>
  <cp:lastModifiedBy>ROGER ALBERTO PLATA ROMERO</cp:lastModifiedBy>
  <cp:revision/>
  <dcterms:created xsi:type="dcterms:W3CDTF">2020-06-09T01:48:48Z</dcterms:created>
  <dcterms:modified xsi:type="dcterms:W3CDTF">2023-06-16T20:23:34Z</dcterms:modified>
  <cp:category/>
  <cp:contentStatus/>
</cp:coreProperties>
</file>